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30" yWindow="0" windowWidth="14640" windowHeight="5100"/>
  </bookViews>
  <sheets>
    <sheet name="Бланк заказа" sheetId="1" r:id="rId1"/>
    <sheet name="алюминиевый профиль" sheetId="2" state="hidden" r:id="rId2"/>
    <sheet name="кромка" sheetId="3" state="hidden" r:id="rId3"/>
    <sheet name="рамка под стекло" sheetId="4" state="hidden" r:id="rId4"/>
    <sheet name="гнутый" sheetId="5" state="hidden" r:id="rId5"/>
  </sheets>
  <definedNames>
    <definedName name="окантовка">'Бланк заказа'!$L$81:$L$84</definedName>
    <definedName name="пластик">'Бланк заказа'!$I$81:$I$94</definedName>
  </definedNames>
  <calcPr calcId="124519" refMode="R1C1"/>
</workbook>
</file>

<file path=xl/calcChain.xml><?xml version="1.0" encoding="utf-8"?>
<calcChain xmlns="http://schemas.openxmlformats.org/spreadsheetml/2006/main">
  <c r="E33" i="1"/>
  <c r="G33" s="1"/>
  <c r="D28" i="2" l="1"/>
  <c r="E28"/>
  <c r="F28"/>
  <c r="D29"/>
  <c r="E29"/>
  <c r="F29"/>
  <c r="D30"/>
  <c r="E30"/>
  <c r="F30"/>
  <c r="E14" i="1" l="1"/>
  <c r="E31"/>
  <c r="E30"/>
  <c r="E18"/>
  <c r="E9"/>
  <c r="E10"/>
  <c r="E11"/>
  <c r="E12"/>
  <c r="E13"/>
  <c r="D28" i="3"/>
  <c r="I28" s="1"/>
  <c r="E28"/>
  <c r="J28" s="1"/>
  <c r="F28"/>
  <c r="K28" s="1"/>
  <c r="D29"/>
  <c r="I29" s="1"/>
  <c r="E29"/>
  <c r="J29" s="1"/>
  <c r="F29"/>
  <c r="E30"/>
  <c r="J30" s="1"/>
  <c r="F30"/>
  <c r="D31"/>
  <c r="I31" s="1"/>
  <c r="E31"/>
  <c r="J31" s="1"/>
  <c r="F31"/>
  <c r="E32"/>
  <c r="F32"/>
  <c r="D33"/>
  <c r="A34"/>
  <c r="D34" s="1"/>
  <c r="B34"/>
  <c r="C34"/>
  <c r="F34" s="1"/>
  <c r="A35"/>
  <c r="D35" s="1"/>
  <c r="B35"/>
  <c r="E35" s="1"/>
  <c r="C35"/>
  <c r="F35" s="1"/>
  <c r="A36"/>
  <c r="D36" s="1"/>
  <c r="C36"/>
  <c r="A37"/>
  <c r="D37" s="1"/>
  <c r="B37"/>
  <c r="E37" s="1"/>
  <c r="C37"/>
  <c r="F37" s="1"/>
  <c r="A38"/>
  <c r="B38"/>
  <c r="E38" s="1"/>
  <c r="C38"/>
  <c r="F38" s="1"/>
  <c r="D30"/>
  <c r="I30" s="1"/>
  <c r="D32"/>
  <c r="E33"/>
  <c r="E34"/>
  <c r="F36"/>
  <c r="D38"/>
  <c r="E25" i="1"/>
  <c r="E26"/>
  <c r="M9" i="2" l="1"/>
  <c r="M10"/>
  <c r="M11"/>
  <c r="M12"/>
  <c r="M13"/>
  <c r="M14"/>
  <c r="M15"/>
  <c r="M16"/>
  <c r="M17"/>
  <c r="M18"/>
  <c r="M19"/>
  <c r="M20"/>
  <c r="M21"/>
  <c r="M22"/>
  <c r="M23"/>
  <c r="M24"/>
  <c r="M8"/>
  <c r="G37" i="1"/>
  <c r="G36"/>
  <c r="J35"/>
  <c r="D35"/>
  <c r="F33" i="3" s="1"/>
  <c r="E34" i="1"/>
  <c r="G34" s="1"/>
  <c r="E32"/>
  <c r="G32" s="1"/>
  <c r="G31"/>
  <c r="G30"/>
  <c r="E29"/>
  <c r="G29" s="1"/>
  <c r="E28"/>
  <c r="G28" s="1"/>
  <c r="E27"/>
  <c r="G27" s="1"/>
  <c r="G26"/>
  <c r="G25"/>
  <c r="K24"/>
  <c r="N24" s="1"/>
  <c r="E24"/>
  <c r="G24" s="1"/>
  <c r="K23"/>
  <c r="N23" s="1"/>
  <c r="E23"/>
  <c r="G23" s="1"/>
  <c r="K22"/>
  <c r="N22" s="1"/>
  <c r="E22"/>
  <c r="G22" s="1"/>
  <c r="K21"/>
  <c r="N21" s="1"/>
  <c r="E21"/>
  <c r="G21" s="1"/>
  <c r="K20"/>
  <c r="N20" s="1"/>
  <c r="E20"/>
  <c r="G20" s="1"/>
  <c r="K19"/>
  <c r="N19" s="1"/>
  <c r="E19"/>
  <c r="G19" s="1"/>
  <c r="K18"/>
  <c r="N18" s="1"/>
  <c r="G18"/>
  <c r="K17"/>
  <c r="N17" s="1"/>
  <c r="E17"/>
  <c r="G17" s="1"/>
  <c r="K16"/>
  <c r="N16" s="1"/>
  <c r="E16"/>
  <c r="G16" s="1"/>
  <c r="K15"/>
  <c r="N15" s="1"/>
  <c r="E15"/>
  <c r="G15" s="1"/>
  <c r="K14"/>
  <c r="N14" s="1"/>
  <c r="G14"/>
  <c r="K13"/>
  <c r="N13" s="1"/>
  <c r="G13"/>
  <c r="K12"/>
  <c r="N12" s="1"/>
  <c r="G12"/>
  <c r="K11"/>
  <c r="N11" s="1"/>
  <c r="G11"/>
  <c r="K10"/>
  <c r="N10" s="1"/>
  <c r="G10"/>
  <c r="K9"/>
  <c r="N9" s="1"/>
  <c r="B4"/>
  <c r="E35" l="1"/>
  <c r="N35"/>
  <c r="K35"/>
  <c r="G9"/>
  <c r="G35" s="1"/>
  <c r="C38" s="1"/>
  <c r="B36" i="3" l="1"/>
  <c r="E36" s="1"/>
  <c r="B1" i="4"/>
  <c r="G12"/>
  <c r="G13"/>
  <c r="G14"/>
  <c r="G15"/>
  <c r="G16"/>
  <c r="G17"/>
  <c r="G18"/>
  <c r="G19"/>
  <c r="G20"/>
  <c r="G21"/>
  <c r="G22"/>
  <c r="G23"/>
  <c r="G24"/>
  <c r="G25"/>
  <c r="G26"/>
  <c r="G27"/>
  <c r="A12"/>
  <c r="D12" s="1"/>
  <c r="B12"/>
  <c r="C12"/>
  <c r="F12" s="1"/>
  <c r="A13"/>
  <c r="B13"/>
  <c r="E13" s="1"/>
  <c r="C13"/>
  <c r="A14"/>
  <c r="D14" s="1"/>
  <c r="B14"/>
  <c r="C14"/>
  <c r="F14" s="1"/>
  <c r="A15"/>
  <c r="D15" s="1"/>
  <c r="B15"/>
  <c r="C15"/>
  <c r="A16"/>
  <c r="D16" s="1"/>
  <c r="B16"/>
  <c r="C16"/>
  <c r="F16" s="1"/>
  <c r="A17"/>
  <c r="D17" s="1"/>
  <c r="B17"/>
  <c r="E17" s="1"/>
  <c r="C17"/>
  <c r="A18"/>
  <c r="D18" s="1"/>
  <c r="B18"/>
  <c r="C18"/>
  <c r="F18" s="1"/>
  <c r="A19"/>
  <c r="D19" s="1"/>
  <c r="B19"/>
  <c r="E19" s="1"/>
  <c r="C19"/>
  <c r="A20"/>
  <c r="D20" s="1"/>
  <c r="B20"/>
  <c r="C20"/>
  <c r="F20" s="1"/>
  <c r="A21"/>
  <c r="D21" s="1"/>
  <c r="B21"/>
  <c r="E21" s="1"/>
  <c r="C21"/>
  <c r="A22"/>
  <c r="D22" s="1"/>
  <c r="B22"/>
  <c r="C22"/>
  <c r="F22" s="1"/>
  <c r="A23"/>
  <c r="D23" s="1"/>
  <c r="B23"/>
  <c r="C23"/>
  <c r="A24"/>
  <c r="B24"/>
  <c r="C24"/>
  <c r="A25"/>
  <c r="B25"/>
  <c r="C25"/>
  <c r="A26"/>
  <c r="B26"/>
  <c r="C26"/>
  <c r="A27"/>
  <c r="B27"/>
  <c r="C27"/>
  <c r="D8" i="2"/>
  <c r="E8"/>
  <c r="F8"/>
  <c r="E9"/>
  <c r="F9"/>
  <c r="D10"/>
  <c r="E10"/>
  <c r="F10"/>
  <c r="E11"/>
  <c r="F11"/>
  <c r="D12"/>
  <c r="E12"/>
  <c r="F12"/>
  <c r="D13"/>
  <c r="E13"/>
  <c r="F13"/>
  <c r="D14"/>
  <c r="E14"/>
  <c r="F14"/>
  <c r="E15"/>
  <c r="F15"/>
  <c r="D16"/>
  <c r="E16"/>
  <c r="F16"/>
  <c r="E17"/>
  <c r="F17"/>
  <c r="D18"/>
  <c r="E18"/>
  <c r="F19"/>
  <c r="E20"/>
  <c r="F20"/>
  <c r="D21"/>
  <c r="E21"/>
  <c r="F21"/>
  <c r="D22"/>
  <c r="E22"/>
  <c r="F22"/>
  <c r="E23"/>
  <c r="F23"/>
  <c r="D24"/>
  <c r="E24"/>
  <c r="F24"/>
  <c r="D9" i="3"/>
  <c r="I9" s="1"/>
  <c r="B2"/>
  <c r="E1"/>
  <c r="B1"/>
  <c r="F10"/>
  <c r="K10" s="1"/>
  <c r="F11"/>
  <c r="K11" s="1"/>
  <c r="F12"/>
  <c r="K12" s="1"/>
  <c r="F13"/>
  <c r="K13" s="1"/>
  <c r="F14"/>
  <c r="K14" s="1"/>
  <c r="F15"/>
  <c r="K15" s="1"/>
  <c r="F16"/>
  <c r="K16" s="1"/>
  <c r="F17"/>
  <c r="K17" s="1"/>
  <c r="F18"/>
  <c r="K18" s="1"/>
  <c r="F19"/>
  <c r="K19" s="1"/>
  <c r="F20"/>
  <c r="K20" s="1"/>
  <c r="F21"/>
  <c r="K21" s="1"/>
  <c r="F22"/>
  <c r="K22" s="1"/>
  <c r="F23"/>
  <c r="K23" s="1"/>
  <c r="F24"/>
  <c r="K24" s="1"/>
  <c r="F25"/>
  <c r="K25" s="1"/>
  <c r="F26"/>
  <c r="K26" s="1"/>
  <c r="F27"/>
  <c r="K27" s="1"/>
  <c r="F9"/>
  <c r="K9" s="1"/>
  <c r="F8"/>
  <c r="K8" s="1"/>
  <c r="E10"/>
  <c r="J10" s="1"/>
  <c r="E11"/>
  <c r="J11" s="1"/>
  <c r="E12"/>
  <c r="J12" s="1"/>
  <c r="E13"/>
  <c r="J13" s="1"/>
  <c r="E14"/>
  <c r="J14" s="1"/>
  <c r="E15"/>
  <c r="J15" s="1"/>
  <c r="E16"/>
  <c r="J16" s="1"/>
  <c r="E17"/>
  <c r="J17" s="1"/>
  <c r="E18"/>
  <c r="J18" s="1"/>
  <c r="E20"/>
  <c r="J20" s="1"/>
  <c r="E21"/>
  <c r="J21" s="1"/>
  <c r="E23"/>
  <c r="J23" s="1"/>
  <c r="E24"/>
  <c r="J24" s="1"/>
  <c r="E25"/>
  <c r="J25" s="1"/>
  <c r="E26"/>
  <c r="J26" s="1"/>
  <c r="E27"/>
  <c r="J27" s="1"/>
  <c r="E9"/>
  <c r="J9" s="1"/>
  <c r="E8"/>
  <c r="J8" s="1"/>
  <c r="D10"/>
  <c r="I10" s="1"/>
  <c r="D11"/>
  <c r="I11" s="1"/>
  <c r="D12"/>
  <c r="I12" s="1"/>
  <c r="D13"/>
  <c r="I13" s="1"/>
  <c r="D14"/>
  <c r="I14" s="1"/>
  <c r="D15"/>
  <c r="I15" s="1"/>
  <c r="D16"/>
  <c r="I16" s="1"/>
  <c r="D17"/>
  <c r="I17" s="1"/>
  <c r="D18"/>
  <c r="I18" s="1"/>
  <c r="D19"/>
  <c r="I19" s="1"/>
  <c r="D20"/>
  <c r="I20" s="1"/>
  <c r="D21"/>
  <c r="I21" s="1"/>
  <c r="D22"/>
  <c r="I22" s="1"/>
  <c r="D23"/>
  <c r="I23" s="1"/>
  <c r="D24"/>
  <c r="I24" s="1"/>
  <c r="D25"/>
  <c r="I25" s="1"/>
  <c r="D26"/>
  <c r="I26" s="1"/>
  <c r="D27"/>
  <c r="I27" s="1"/>
  <c r="D8"/>
  <c r="I8" s="1"/>
  <c r="F18" i="2"/>
  <c r="F26"/>
  <c r="F27"/>
  <c r="E19"/>
  <c r="E25"/>
  <c r="E26"/>
  <c r="E27"/>
  <c r="D20"/>
  <c r="F27" i="4"/>
  <c r="E27"/>
  <c r="D27"/>
  <c r="F26"/>
  <c r="E26"/>
  <c r="D26"/>
  <c r="F25"/>
  <c r="E25"/>
  <c r="D25"/>
  <c r="F24"/>
  <c r="E24"/>
  <c r="D24"/>
  <c r="F23"/>
  <c r="E23"/>
  <c r="E22"/>
  <c r="F21"/>
  <c r="E20"/>
  <c r="F19"/>
  <c r="E18"/>
  <c r="F17"/>
  <c r="E16"/>
  <c r="F15"/>
  <c r="E15"/>
  <c r="E14"/>
  <c r="F13"/>
  <c r="D13"/>
  <c r="E12"/>
  <c r="F11"/>
  <c r="E11"/>
  <c r="D11"/>
  <c r="F10"/>
  <c r="E10"/>
  <c r="D10"/>
  <c r="F9"/>
  <c r="E9"/>
  <c r="D9"/>
  <c r="F8"/>
  <c r="E8"/>
  <c r="D8"/>
  <c r="E22" i="3"/>
  <c r="J22" s="1"/>
  <c r="E19"/>
  <c r="J19" s="1"/>
  <c r="F25" i="2"/>
  <c r="D23"/>
  <c r="D27" l="1"/>
  <c r="M27"/>
  <c r="D26"/>
  <c r="M26"/>
  <c r="D25"/>
  <c r="M25"/>
  <c r="M28" s="1"/>
  <c r="E2" s="1"/>
  <c r="N27"/>
  <c r="N18"/>
  <c r="N14"/>
  <c r="N10"/>
  <c r="B3"/>
  <c r="N26"/>
  <c r="N25"/>
  <c r="N22"/>
  <c r="N16"/>
  <c r="N12"/>
  <c r="N24"/>
  <c r="N20"/>
  <c r="N23"/>
  <c r="N21"/>
  <c r="N19"/>
  <c r="N17"/>
  <c r="N15"/>
  <c r="N13"/>
  <c r="N11"/>
  <c r="N9"/>
  <c r="N8"/>
  <c r="D11"/>
  <c r="D15"/>
  <c r="D17"/>
  <c r="D19"/>
  <c r="D9"/>
  <c r="N28" l="1"/>
  <c r="E3" s="1"/>
</calcChain>
</file>

<file path=xl/sharedStrings.xml><?xml version="1.0" encoding="utf-8"?>
<sst xmlns="http://schemas.openxmlformats.org/spreadsheetml/2006/main" count="89" uniqueCount="62">
  <si>
    <t>Заказчик</t>
  </si>
  <si>
    <t>Пластик</t>
  </si>
  <si>
    <t>Высота</t>
  </si>
  <si>
    <t>Кол-во</t>
  </si>
  <si>
    <t>Фасады в алюминиевом профиле</t>
  </si>
  <si>
    <t>МДФ+Пластик</t>
  </si>
  <si>
    <t>Цвет:</t>
  </si>
  <si>
    <t>Готовые размеры</t>
  </si>
  <si>
    <t>Размеры на распиловку</t>
  </si>
  <si>
    <t>Фасады в кромке ПВХ</t>
  </si>
  <si>
    <t>Алюминиевая рамка под стекло</t>
  </si>
  <si>
    <t>Заполнение:</t>
  </si>
  <si>
    <t>Заказ:</t>
  </si>
  <si>
    <t>№ заказа</t>
  </si>
  <si>
    <t xml:space="preserve"> </t>
  </si>
  <si>
    <t>S=</t>
  </si>
  <si>
    <t>L=</t>
  </si>
  <si>
    <t>Размеры стекла</t>
  </si>
  <si>
    <t>размеры ал.загот.</t>
  </si>
  <si>
    <t>длина</t>
  </si>
  <si>
    <t>кол-во</t>
  </si>
  <si>
    <t>Гнутый фасад</t>
  </si>
  <si>
    <t>Отверстия</t>
  </si>
  <si>
    <t>ВСЕГО:</t>
  </si>
  <si>
    <t>Сумма</t>
  </si>
  <si>
    <t>Глушков</t>
  </si>
  <si>
    <t>вогнутый низ</t>
  </si>
  <si>
    <t>вогнутый верх</t>
  </si>
  <si>
    <t>ПВХ белый глянец</t>
  </si>
  <si>
    <t>хл</t>
  </si>
  <si>
    <t>Ф</t>
  </si>
  <si>
    <t>Данные заказчика, телефон:</t>
  </si>
  <si>
    <t xml:space="preserve">Дата </t>
  </si>
  <si>
    <t xml:space="preserve">срок сдачи </t>
  </si>
  <si>
    <r>
      <rPr>
        <i/>
        <sz val="10"/>
        <rFont val="Arial Cyr"/>
        <charset val="204"/>
      </rPr>
      <t>Тип кромки</t>
    </r>
    <r>
      <rPr>
        <sz val="11"/>
        <color theme="1"/>
        <rFont val="Calibri"/>
        <family val="2"/>
        <charset val="204"/>
        <scheme val="minor"/>
      </rPr>
      <t xml:space="preserve">: </t>
    </r>
  </si>
  <si>
    <t>Основа:</t>
  </si>
  <si>
    <t>ЛМДФ</t>
  </si>
  <si>
    <t>текстура(по высоте):</t>
  </si>
  <si>
    <t>Под (со) стеклом (F1-10):</t>
  </si>
  <si>
    <t>шир</t>
  </si>
  <si>
    <t>шт</t>
  </si>
  <si>
    <t>м2</t>
  </si>
  <si>
    <t>цена (м2)</t>
  </si>
  <si>
    <t>высота</t>
  </si>
  <si>
    <t>м пог</t>
  </si>
  <si>
    <t>цена з(мп)</t>
  </si>
  <si>
    <t>сборка</t>
  </si>
  <si>
    <t>сумма</t>
  </si>
  <si>
    <t>ИТОГО:</t>
  </si>
  <si>
    <r>
      <rPr>
        <b/>
        <i/>
        <sz val="10"/>
        <rFont val="Arial Cyr"/>
        <charset val="204"/>
      </rPr>
      <t>отверст</t>
    </r>
    <r>
      <rPr>
        <sz val="11"/>
        <color theme="1"/>
        <rFont val="Calibri"/>
        <family val="2"/>
        <charset val="204"/>
        <scheme val="minor"/>
      </rPr>
      <t xml:space="preserve"> (петли) </t>
    </r>
  </si>
  <si>
    <r>
      <rPr>
        <b/>
        <i/>
        <sz val="10"/>
        <rFont val="Arial Cyr"/>
        <charset val="204"/>
      </rPr>
      <t>отверстия</t>
    </r>
    <r>
      <rPr>
        <sz val="11"/>
        <color theme="1"/>
        <rFont val="Calibri"/>
        <family val="2"/>
        <charset val="204"/>
        <scheme val="minor"/>
      </rPr>
      <t xml:space="preserve"> (ручки) </t>
    </r>
  </si>
  <si>
    <t>Мебель-комплект</t>
  </si>
  <si>
    <t xml:space="preserve">Бланк заказа на фасады из пластика </t>
  </si>
  <si>
    <t>2хл</t>
  </si>
  <si>
    <t>Витекс</t>
  </si>
  <si>
    <t>49СБ</t>
  </si>
  <si>
    <t>Серебряный дождь</t>
  </si>
  <si>
    <t>Ф766</t>
  </si>
  <si>
    <t>Муравьев</t>
  </si>
  <si>
    <t>Сосна Лоредо</t>
  </si>
  <si>
    <t>Ф768</t>
  </si>
  <si>
    <t>Гнутый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</si>
</sst>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b/>
      <u/>
      <sz val="14"/>
      <name val="Arial Cyr"/>
      <charset val="204"/>
    </font>
    <font>
      <i/>
      <sz val="10"/>
      <name val="Arial Cyr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2" fillId="0" borderId="3" xfId="0" applyFont="1" applyBorder="1" applyAlignment="1"/>
    <xf numFmtId="0" fontId="0" fillId="0" borderId="5" xfId="0" applyBorder="1"/>
    <xf numFmtId="0" fontId="0" fillId="0" borderId="0" xfId="0" applyBorder="1"/>
    <xf numFmtId="0" fontId="0" fillId="0" borderId="3" xfId="0" applyBorder="1"/>
    <xf numFmtId="49" fontId="0" fillId="0" borderId="0" xfId="0" applyNumberFormat="1"/>
    <xf numFmtId="0" fontId="0" fillId="0" borderId="0" xfId="0" applyAlignment="1">
      <alignment horizontal="right"/>
    </xf>
    <xf numFmtId="1" fontId="0" fillId="0" borderId="1" xfId="0" applyNumberFormat="1" applyBorder="1"/>
    <xf numFmtId="0" fontId="0" fillId="0" borderId="0" xfId="0" applyAlignment="1">
      <alignment horizontal="left"/>
    </xf>
    <xf numFmtId="0" fontId="0" fillId="0" borderId="2" xfId="0" applyBorder="1"/>
    <xf numFmtId="1" fontId="0" fillId="0" borderId="0" xfId="0" applyNumberFormat="1" applyBorder="1"/>
    <xf numFmtId="0" fontId="2" fillId="0" borderId="0" xfId="0" applyFont="1" applyBorder="1" applyAlignment="1"/>
    <xf numFmtId="0" fontId="1" fillId="0" borderId="6" xfId="0" applyFont="1" applyBorder="1" applyAlignment="1"/>
    <xf numFmtId="0" fontId="0" fillId="0" borderId="1" xfId="0" applyFill="1" applyBorder="1"/>
    <xf numFmtId="0" fontId="2" fillId="0" borderId="7" xfId="0" applyFont="1" applyBorder="1" applyAlignment="1"/>
    <xf numFmtId="0" fontId="2" fillId="0" borderId="8" xfId="0" applyFont="1" applyBorder="1" applyAlignment="1"/>
    <xf numFmtId="0" fontId="0" fillId="0" borderId="11" xfId="0" applyBorder="1"/>
    <xf numFmtId="0" fontId="0" fillId="0" borderId="4" xfId="0" applyBorder="1"/>
    <xf numFmtId="0" fontId="0" fillId="0" borderId="13" xfId="0" applyFill="1" applyBorder="1"/>
    <xf numFmtId="0" fontId="0" fillId="0" borderId="4" xfId="0" applyFill="1" applyBorder="1"/>
    <xf numFmtId="0" fontId="0" fillId="0" borderId="14" xfId="0" applyFont="1" applyBorder="1"/>
    <xf numFmtId="0" fontId="0" fillId="0" borderId="14" xfId="0" applyBorder="1"/>
    <xf numFmtId="0" fontId="0" fillId="0" borderId="14" xfId="0" applyFill="1" applyBorder="1"/>
    <xf numFmtId="0" fontId="0" fillId="0" borderId="6" xfId="0" applyFill="1" applyBorder="1"/>
    <xf numFmtId="1" fontId="0" fillId="0" borderId="0" xfId="0" applyNumberFormat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0" xfId="0" applyFont="1"/>
    <xf numFmtId="0" fontId="0" fillId="0" borderId="0" xfId="0" applyFont="1" applyBorder="1"/>
    <xf numFmtId="0" fontId="4" fillId="0" borderId="5" xfId="0" applyFont="1" applyBorder="1"/>
    <xf numFmtId="0" fontId="0" fillId="0" borderId="5" xfId="0" applyFont="1" applyBorder="1"/>
    <xf numFmtId="0" fontId="9" fillId="0" borderId="0" xfId="0" applyFont="1" applyBorder="1"/>
    <xf numFmtId="14" fontId="10" fillId="0" borderId="5" xfId="0" applyNumberFormat="1" applyFont="1" applyBorder="1"/>
    <xf numFmtId="0" fontId="0" fillId="0" borderId="7" xfId="0" applyBorder="1"/>
    <xf numFmtId="0" fontId="9" fillId="0" borderId="3" xfId="0" applyFont="1" applyBorder="1"/>
    <xf numFmtId="0" fontId="0" fillId="0" borderId="0" xfId="0" applyFill="1" applyBorder="1"/>
    <xf numFmtId="0" fontId="10" fillId="0" borderId="0" xfId="0" applyFont="1"/>
    <xf numFmtId="0" fontId="0" fillId="0" borderId="0" xfId="0" applyFont="1"/>
    <xf numFmtId="0" fontId="11" fillId="0" borderId="0" xfId="0" applyFont="1"/>
    <xf numFmtId="0" fontId="10" fillId="3" borderId="9" xfId="0" applyFont="1" applyFill="1" applyBorder="1" applyAlignment="1">
      <alignment horizontal="left"/>
    </xf>
    <xf numFmtId="0" fontId="0" fillId="3" borderId="16" xfId="0" applyFill="1" applyBorder="1"/>
    <xf numFmtId="0" fontId="0" fillId="0" borderId="15" xfId="0" applyBorder="1"/>
    <xf numFmtId="0" fontId="0" fillId="0" borderId="9" xfId="0" applyBorder="1"/>
    <xf numFmtId="0" fontId="0" fillId="0" borderId="11" xfId="0" applyFont="1" applyBorder="1"/>
    <xf numFmtId="0" fontId="0" fillId="0" borderId="11" xfId="0" applyFill="1" applyBorder="1"/>
    <xf numFmtId="0" fontId="0" fillId="0" borderId="17" xfId="0" applyFill="1" applyBorder="1"/>
    <xf numFmtId="0" fontId="0" fillId="0" borderId="12" xfId="0" applyFill="1" applyBorder="1"/>
    <xf numFmtId="2" fontId="0" fillId="3" borderId="14" xfId="0" applyNumberFormat="1" applyFont="1" applyFill="1" applyBorder="1"/>
    <xf numFmtId="2" fontId="0" fillId="3" borderId="19" xfId="0" applyNumberFormat="1" applyFill="1" applyBorder="1"/>
    <xf numFmtId="2" fontId="0" fillId="3" borderId="14" xfId="0" applyNumberFormat="1" applyFill="1" applyBorder="1"/>
    <xf numFmtId="0" fontId="0" fillId="0" borderId="20" xfId="0" applyFill="1" applyBorder="1"/>
    <xf numFmtId="2" fontId="0" fillId="3" borderId="21" xfId="0" applyNumberFormat="1" applyFill="1" applyBorder="1"/>
    <xf numFmtId="2" fontId="0" fillId="3" borderId="22" xfId="0" applyNumberFormat="1" applyFill="1" applyBorder="1"/>
    <xf numFmtId="0" fontId="10" fillId="0" borderId="1" xfId="0" applyFont="1" applyFill="1" applyBorder="1"/>
    <xf numFmtId="2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0" fillId="0" borderId="23" xfId="0" applyFill="1" applyBorder="1"/>
    <xf numFmtId="2" fontId="0" fillId="3" borderId="24" xfId="0" applyNumberFormat="1" applyFill="1" applyBorder="1"/>
    <xf numFmtId="0" fontId="0" fillId="0" borderId="25" xfId="0" applyFill="1" applyBorder="1"/>
    <xf numFmtId="2" fontId="0" fillId="3" borderId="26" xfId="0" applyNumberFormat="1" applyFill="1" applyBorder="1"/>
    <xf numFmtId="0" fontId="10" fillId="0" borderId="15" xfId="0" applyFont="1" applyBorder="1"/>
    <xf numFmtId="0" fontId="0" fillId="2" borderId="27" xfId="0" applyFill="1" applyBorder="1"/>
    <xf numFmtId="0" fontId="0" fillId="0" borderId="28" xfId="0" applyFill="1" applyBorder="1"/>
    <xf numFmtId="0" fontId="0" fillId="2" borderId="23" xfId="0" applyFill="1" applyBorder="1"/>
    <xf numFmtId="2" fontId="0" fillId="2" borderId="14" xfId="0" applyNumberFormat="1" applyFont="1" applyFill="1" applyBorder="1"/>
    <xf numFmtId="1" fontId="0" fillId="2" borderId="24" xfId="0" applyNumberFormat="1" applyFill="1" applyBorder="1"/>
    <xf numFmtId="0" fontId="10" fillId="0" borderId="14" xfId="0" applyFont="1" applyFill="1" applyBorder="1"/>
    <xf numFmtId="0" fontId="0" fillId="2" borderId="14" xfId="0" applyFill="1" applyBorder="1"/>
    <xf numFmtId="2" fontId="0" fillId="2" borderId="14" xfId="0" applyNumberFormat="1" applyFill="1" applyBorder="1"/>
    <xf numFmtId="2" fontId="0" fillId="2" borderId="29" xfId="0" applyNumberFormat="1" applyFill="1" applyBorder="1"/>
    <xf numFmtId="1" fontId="0" fillId="3" borderId="1" xfId="0" applyNumberFormat="1" applyFill="1" applyBorder="1"/>
    <xf numFmtId="0" fontId="0" fillId="3" borderId="1" xfId="0" applyFill="1" applyBorder="1"/>
    <xf numFmtId="0" fontId="10" fillId="2" borderId="9" xfId="0" applyFont="1" applyFill="1" applyBorder="1"/>
    <xf numFmtId="0" fontId="0" fillId="2" borderId="10" xfId="0" applyFill="1" applyBorder="1"/>
    <xf numFmtId="1" fontId="10" fillId="2" borderId="9" xfId="0" applyNumberFormat="1" applyFont="1" applyFill="1" applyBorder="1"/>
    <xf numFmtId="49" fontId="12" fillId="0" borderId="18" xfId="0" applyNumberFormat="1" applyFont="1" applyFill="1" applyBorder="1"/>
    <xf numFmtId="0" fontId="0" fillId="0" borderId="15" xfId="0" applyFill="1" applyBorder="1"/>
    <xf numFmtId="0" fontId="0" fillId="3" borderId="30" xfId="0" applyFill="1" applyBorder="1"/>
    <xf numFmtId="0" fontId="0" fillId="2" borderId="1" xfId="0" applyFill="1" applyBorder="1"/>
    <xf numFmtId="0" fontId="9" fillId="2" borderId="1" xfId="0" applyFont="1" applyFill="1" applyBorder="1"/>
    <xf numFmtId="14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12" fillId="0" borderId="0" xfId="0" applyNumberFormat="1" applyFont="1" applyFill="1" applyBorder="1"/>
    <xf numFmtId="49" fontId="12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85"/>
  <sheetViews>
    <sheetView tabSelected="1" workbookViewId="0">
      <selection activeCell="J3" sqref="J3"/>
    </sheetView>
  </sheetViews>
  <sheetFormatPr defaultRowHeight="15"/>
  <cols>
    <col min="1" max="1" width="9.140625" customWidth="1"/>
    <col min="2" max="2" width="6.85546875" customWidth="1"/>
    <col min="3" max="3" width="8.5703125" customWidth="1"/>
    <col min="4" max="4" width="4.42578125" customWidth="1"/>
    <col min="5" max="5" width="5.5703125" customWidth="1"/>
    <col min="6" max="6" width="10.140625" bestFit="1" customWidth="1"/>
    <col min="7" max="9" width="7.28515625" customWidth="1"/>
    <col min="10" max="10" width="4.28515625" customWidth="1"/>
    <col min="11" max="11" width="5.5703125" customWidth="1"/>
    <col min="12" max="12" width="6.42578125" customWidth="1"/>
    <col min="13" max="13" width="7" customWidth="1"/>
    <col min="14" max="14" width="8.85546875" customWidth="1"/>
  </cols>
  <sheetData>
    <row r="1" spans="1:28" ht="22.5" customHeight="1">
      <c r="A1" s="28" t="s">
        <v>52</v>
      </c>
      <c r="B1" s="29"/>
      <c r="C1" s="30"/>
      <c r="D1" s="30"/>
      <c r="E1" s="30"/>
      <c r="H1" s="31" t="s">
        <v>30</v>
      </c>
      <c r="I1" s="32"/>
      <c r="J1" s="6"/>
      <c r="K1" s="29"/>
      <c r="L1" s="29"/>
    </row>
    <row r="2" spans="1:28" ht="15" customHeight="1"/>
    <row r="3" spans="1:28" ht="18">
      <c r="A3" s="33" t="s">
        <v>31</v>
      </c>
      <c r="C3" s="34"/>
      <c r="D3" s="34"/>
      <c r="E3" s="35"/>
      <c r="F3" s="36"/>
      <c r="G3" s="36"/>
      <c r="H3" s="5"/>
      <c r="I3" s="5" t="s">
        <v>61</v>
      </c>
      <c r="J3" s="6"/>
      <c r="K3" s="6"/>
      <c r="L3" s="6"/>
      <c r="M3" s="37"/>
      <c r="N3" s="86"/>
    </row>
    <row r="4" spans="1:28">
      <c r="A4" s="33" t="s">
        <v>32</v>
      </c>
      <c r="B4" s="87">
        <f ca="1">TODAY()</f>
        <v>43170</v>
      </c>
      <c r="C4" s="88"/>
      <c r="D4" t="s">
        <v>33</v>
      </c>
      <c r="F4" s="38"/>
      <c r="G4" s="36"/>
      <c r="I4" t="s">
        <v>61</v>
      </c>
      <c r="J4" s="6"/>
      <c r="K4" s="6"/>
      <c r="L4" s="6"/>
      <c r="N4" s="85"/>
    </row>
    <row r="5" spans="1:28">
      <c r="A5" t="s">
        <v>34</v>
      </c>
      <c r="C5" s="7"/>
      <c r="D5" s="40"/>
      <c r="E5" s="40"/>
      <c r="F5" s="40"/>
      <c r="G5" s="34"/>
      <c r="H5" s="39"/>
      <c r="I5" t="s">
        <v>61</v>
      </c>
      <c r="J5" s="41"/>
      <c r="K5" s="41"/>
      <c r="L5" s="41"/>
      <c r="M5" s="41"/>
      <c r="N5" s="85"/>
    </row>
    <row r="6" spans="1:28" ht="17.25" customHeight="1" thickBot="1">
      <c r="A6" s="33" t="s">
        <v>35</v>
      </c>
      <c r="B6" s="42" t="s">
        <v>36</v>
      </c>
      <c r="C6" s="43"/>
      <c r="D6" s="37"/>
      <c r="E6" s="37"/>
      <c r="F6" s="37"/>
      <c r="G6" s="34"/>
      <c r="H6" s="34"/>
      <c r="I6" s="6" t="s">
        <v>61</v>
      </c>
      <c r="J6" s="6"/>
      <c r="K6" s="6"/>
      <c r="L6" s="6"/>
      <c r="M6" s="6"/>
      <c r="N6" s="85"/>
    </row>
    <row r="7" spans="1:28" ht="18" customHeight="1" thickBot="1">
      <c r="A7" s="44" t="s">
        <v>37</v>
      </c>
      <c r="D7" s="43"/>
      <c r="E7" s="43"/>
      <c r="F7" s="43"/>
      <c r="G7" s="43"/>
      <c r="H7" s="45" t="s">
        <v>38</v>
      </c>
      <c r="I7" s="46"/>
      <c r="J7" s="46"/>
      <c r="K7" s="46"/>
      <c r="L7" s="46"/>
      <c r="M7" s="46"/>
      <c r="N7" s="84"/>
    </row>
    <row r="8" spans="1:28" ht="15.75" thickBot="1">
      <c r="A8" s="47" t="s">
        <v>6</v>
      </c>
      <c r="B8" s="48" t="s">
        <v>2</v>
      </c>
      <c r="C8" s="19" t="s">
        <v>39</v>
      </c>
      <c r="D8" s="49" t="s">
        <v>40</v>
      </c>
      <c r="E8" s="19" t="s">
        <v>41</v>
      </c>
      <c r="F8" s="19" t="s">
        <v>42</v>
      </c>
      <c r="G8" s="19" t="s">
        <v>24</v>
      </c>
      <c r="H8" s="49" t="s">
        <v>43</v>
      </c>
      <c r="I8" s="19" t="s">
        <v>39</v>
      </c>
      <c r="J8" s="50" t="s">
        <v>40</v>
      </c>
      <c r="K8" s="50" t="s">
        <v>44</v>
      </c>
      <c r="L8" s="50" t="s">
        <v>45</v>
      </c>
      <c r="M8" s="51" t="s">
        <v>46</v>
      </c>
      <c r="N8" s="52" t="s">
        <v>47</v>
      </c>
      <c r="S8" s="6"/>
      <c r="T8" s="6"/>
      <c r="U8" s="6"/>
      <c r="V8" s="41"/>
      <c r="W8" s="41"/>
      <c r="X8" s="41"/>
      <c r="Y8" s="41"/>
      <c r="Z8" s="41"/>
      <c r="AA8" s="41"/>
      <c r="AB8" s="41"/>
    </row>
    <row r="9" spans="1:28" ht="15.75" thickBot="1">
      <c r="A9" s="82"/>
      <c r="B9" s="16"/>
      <c r="C9" s="16"/>
      <c r="D9" s="16"/>
      <c r="E9" s="53">
        <f t="shared" ref="E9:E31" si="0">((B9*C9)/1000000)*D9</f>
        <v>0</v>
      </c>
      <c r="F9" s="23"/>
      <c r="G9" s="54">
        <f>E9*F9</f>
        <v>0</v>
      </c>
      <c r="H9" s="23"/>
      <c r="I9" s="24"/>
      <c r="J9" s="25"/>
      <c r="K9" s="55">
        <f t="shared" ref="K9:K24" si="1">((H9+I9)*2)/1000*J9</f>
        <v>0</v>
      </c>
      <c r="L9" s="25">
        <v>230</v>
      </c>
      <c r="M9" s="56">
        <v>250</v>
      </c>
      <c r="N9" s="57">
        <f>K9*L9+M9*J9</f>
        <v>0</v>
      </c>
      <c r="Q9" s="105"/>
      <c r="R9" s="41"/>
      <c r="S9" s="41"/>
      <c r="T9" s="41"/>
      <c r="V9" s="41"/>
      <c r="W9" s="41"/>
      <c r="X9" s="41"/>
      <c r="Y9" s="41"/>
      <c r="Z9" s="41"/>
      <c r="AA9" s="41"/>
      <c r="AB9" s="41"/>
    </row>
    <row r="10" spans="1:28" ht="15.75" thickBot="1">
      <c r="A10" s="82"/>
      <c r="B10" s="16"/>
      <c r="C10" s="16"/>
      <c r="D10" s="16"/>
      <c r="E10" s="53">
        <f t="shared" si="0"/>
        <v>0</v>
      </c>
      <c r="F10" s="23"/>
      <c r="G10" s="54">
        <f t="shared" ref="G10:G34" si="2">E10*F10</f>
        <v>0</v>
      </c>
      <c r="H10" s="2"/>
      <c r="I10" s="2"/>
      <c r="J10" s="2"/>
      <c r="K10" s="55">
        <f t="shared" si="1"/>
        <v>0</v>
      </c>
      <c r="L10" s="25">
        <v>230</v>
      </c>
      <c r="M10" s="56">
        <v>250</v>
      </c>
      <c r="N10" s="57">
        <f t="shared" ref="N10:N24" si="3">K10*L10+M10*J10</f>
        <v>0</v>
      </c>
      <c r="Q10" s="105"/>
      <c r="R10" s="41"/>
      <c r="S10" s="41"/>
      <c r="T10" s="41"/>
      <c r="V10" s="41"/>
      <c r="W10" s="41"/>
      <c r="X10" s="41"/>
      <c r="Y10" s="41"/>
      <c r="Z10" s="41"/>
      <c r="AA10" s="41"/>
      <c r="AB10" s="41"/>
    </row>
    <row r="11" spans="1:28" ht="15.75" thickBot="1">
      <c r="A11" s="82"/>
      <c r="B11" s="16"/>
      <c r="C11" s="16"/>
      <c r="D11" s="16"/>
      <c r="E11" s="53">
        <f t="shared" si="0"/>
        <v>0</v>
      </c>
      <c r="F11" s="23"/>
      <c r="G11" s="54">
        <f t="shared" si="2"/>
        <v>0</v>
      </c>
      <c r="H11" s="2"/>
      <c r="I11" s="2"/>
      <c r="J11" s="2"/>
      <c r="K11" s="55">
        <f t="shared" si="1"/>
        <v>0</v>
      </c>
      <c r="L11" s="25">
        <v>230</v>
      </c>
      <c r="M11" s="56">
        <v>250</v>
      </c>
      <c r="N11" s="57">
        <f t="shared" si="3"/>
        <v>0</v>
      </c>
      <c r="Q11" s="105"/>
      <c r="R11" s="41"/>
      <c r="S11" s="41"/>
      <c r="T11" s="41"/>
      <c r="V11" s="41"/>
      <c r="W11" s="41"/>
      <c r="X11" s="41"/>
      <c r="Y11" s="41"/>
      <c r="Z11" s="41"/>
      <c r="AA11" s="41"/>
      <c r="AB11" s="41"/>
    </row>
    <row r="12" spans="1:28" ht="15.75" thickBot="1">
      <c r="A12" s="82"/>
      <c r="B12" s="21"/>
      <c r="C12" s="22"/>
      <c r="D12" s="16"/>
      <c r="E12" s="53">
        <f t="shared" si="0"/>
        <v>0</v>
      </c>
      <c r="F12" s="23"/>
      <c r="G12" s="54">
        <f t="shared" si="2"/>
        <v>0</v>
      </c>
      <c r="H12" s="2"/>
      <c r="I12" s="2"/>
      <c r="J12" s="2"/>
      <c r="K12" s="55">
        <f t="shared" si="1"/>
        <v>0</v>
      </c>
      <c r="L12" s="25">
        <v>230</v>
      </c>
      <c r="M12" s="56">
        <v>250</v>
      </c>
      <c r="N12" s="57">
        <f t="shared" si="3"/>
        <v>0</v>
      </c>
      <c r="Q12" s="105"/>
      <c r="R12" s="41"/>
      <c r="S12" s="41"/>
      <c r="T12" s="41"/>
      <c r="V12" s="41"/>
      <c r="W12" s="41"/>
      <c r="X12" s="41"/>
      <c r="Y12" s="41"/>
      <c r="Z12" s="41"/>
      <c r="AA12" s="41"/>
      <c r="AB12" s="41"/>
    </row>
    <row r="13" spans="1:28" ht="15.75" thickBot="1">
      <c r="A13" s="82"/>
      <c r="B13" s="16"/>
      <c r="C13" s="16"/>
      <c r="D13" s="16"/>
      <c r="E13" s="53">
        <f t="shared" si="0"/>
        <v>0</v>
      </c>
      <c r="F13" s="23"/>
      <c r="G13" s="54">
        <f t="shared" si="2"/>
        <v>0</v>
      </c>
      <c r="H13" s="2"/>
      <c r="I13" s="2"/>
      <c r="J13" s="2"/>
      <c r="K13" s="55">
        <f t="shared" si="1"/>
        <v>0</v>
      </c>
      <c r="L13" s="25">
        <v>230</v>
      </c>
      <c r="M13" s="56">
        <v>250</v>
      </c>
      <c r="N13" s="57">
        <f t="shared" si="3"/>
        <v>0</v>
      </c>
      <c r="Q13" s="105"/>
      <c r="R13" s="41"/>
      <c r="S13" s="41"/>
      <c r="T13" s="41"/>
      <c r="V13" s="41"/>
      <c r="W13" s="41"/>
      <c r="X13" s="41"/>
      <c r="Y13" s="41"/>
      <c r="Z13" s="41"/>
      <c r="AA13" s="41"/>
      <c r="AB13" s="41"/>
    </row>
    <row r="14" spans="1:28" ht="15.75" thickBot="1">
      <c r="A14" s="82"/>
      <c r="B14" s="16"/>
      <c r="C14" s="16"/>
      <c r="D14" s="16"/>
      <c r="E14" s="53">
        <f t="shared" si="0"/>
        <v>0</v>
      </c>
      <c r="F14" s="23"/>
      <c r="G14" s="58">
        <f t="shared" si="2"/>
        <v>0</v>
      </c>
      <c r="H14" s="2"/>
      <c r="I14" s="2"/>
      <c r="J14" s="2"/>
      <c r="K14" s="55">
        <f t="shared" si="1"/>
        <v>0</v>
      </c>
      <c r="L14" s="25">
        <v>230</v>
      </c>
      <c r="M14" s="56">
        <v>250</v>
      </c>
      <c r="N14" s="57">
        <f t="shared" si="3"/>
        <v>0</v>
      </c>
      <c r="Q14" s="105"/>
      <c r="R14" s="41"/>
      <c r="S14" s="41"/>
      <c r="T14" s="41"/>
      <c r="V14" s="41"/>
      <c r="W14" s="41"/>
      <c r="X14" s="41"/>
      <c r="Y14" s="41"/>
      <c r="Z14" s="41"/>
      <c r="AA14" s="41"/>
      <c r="AB14" s="41"/>
    </row>
    <row r="15" spans="1:28" ht="15.75" thickBot="1">
      <c r="A15" s="82"/>
      <c r="B15" s="2"/>
      <c r="C15" s="2"/>
      <c r="D15" s="2"/>
      <c r="E15" s="53">
        <f t="shared" si="0"/>
        <v>0</v>
      </c>
      <c r="F15" s="23"/>
      <c r="G15" s="54">
        <f t="shared" si="2"/>
        <v>0</v>
      </c>
      <c r="H15" s="59"/>
      <c r="I15" s="60"/>
      <c r="J15" s="16"/>
      <c r="K15" s="55">
        <f t="shared" si="1"/>
        <v>0</v>
      </c>
      <c r="L15" s="25">
        <v>230</v>
      </c>
      <c r="M15" s="56">
        <v>250</v>
      </c>
      <c r="N15" s="57">
        <f t="shared" si="3"/>
        <v>0</v>
      </c>
      <c r="Q15" s="105"/>
      <c r="R15" s="6"/>
      <c r="S15" s="6"/>
      <c r="T15" s="6"/>
      <c r="V15" s="41"/>
      <c r="W15" s="41"/>
      <c r="X15" s="41"/>
      <c r="Y15" s="41"/>
      <c r="Z15" s="41"/>
      <c r="AA15" s="41"/>
      <c r="AB15" s="41"/>
    </row>
    <row r="16" spans="1:28" ht="15.75" thickBot="1">
      <c r="A16" s="82"/>
      <c r="B16" s="21"/>
      <c r="C16" s="22"/>
      <c r="D16" s="16"/>
      <c r="E16" s="53">
        <f t="shared" si="0"/>
        <v>0</v>
      </c>
      <c r="F16" s="23"/>
      <c r="G16" s="54">
        <f t="shared" si="2"/>
        <v>0</v>
      </c>
      <c r="H16" s="61"/>
      <c r="I16" s="62"/>
      <c r="J16" s="16"/>
      <c r="K16" s="55">
        <f t="shared" si="1"/>
        <v>0</v>
      </c>
      <c r="L16" s="25">
        <v>230</v>
      </c>
      <c r="M16" s="56">
        <v>250</v>
      </c>
      <c r="N16" s="57">
        <f t="shared" si="3"/>
        <v>0</v>
      </c>
      <c r="Q16" s="105"/>
      <c r="R16" s="41"/>
      <c r="S16" s="41"/>
      <c r="T16" s="41"/>
      <c r="V16" s="41"/>
      <c r="W16" s="41"/>
      <c r="X16" s="41"/>
      <c r="Y16" s="41"/>
      <c r="Z16" s="41"/>
      <c r="AA16" s="41"/>
      <c r="AB16" s="41"/>
    </row>
    <row r="17" spans="1:28" ht="15.75" thickBot="1">
      <c r="A17" s="82"/>
      <c r="B17" s="16"/>
      <c r="C17" s="16"/>
      <c r="D17" s="16"/>
      <c r="E17" s="53">
        <f t="shared" si="0"/>
        <v>0</v>
      </c>
      <c r="F17" s="23"/>
      <c r="G17" s="54">
        <f t="shared" si="2"/>
        <v>0</v>
      </c>
      <c r="H17" s="16"/>
      <c r="I17" s="16"/>
      <c r="J17" s="16"/>
      <c r="K17" s="55">
        <f t="shared" si="1"/>
        <v>0</v>
      </c>
      <c r="L17" s="25">
        <v>230</v>
      </c>
      <c r="M17" s="56">
        <v>250</v>
      </c>
      <c r="N17" s="57">
        <f t="shared" si="3"/>
        <v>0</v>
      </c>
      <c r="Q17" s="105"/>
      <c r="R17" s="41"/>
      <c r="S17" s="41"/>
      <c r="T17" s="41"/>
      <c r="V17" s="41"/>
      <c r="W17" s="41"/>
      <c r="X17" s="41"/>
      <c r="Y17" s="41"/>
      <c r="Z17" s="41"/>
      <c r="AA17" s="41"/>
      <c r="AB17" s="41"/>
    </row>
    <row r="18" spans="1:28" ht="15.75" thickBot="1">
      <c r="A18" s="82"/>
      <c r="B18" s="16"/>
      <c r="C18" s="16"/>
      <c r="D18" s="16"/>
      <c r="E18" s="53">
        <f t="shared" si="0"/>
        <v>0</v>
      </c>
      <c r="F18" s="23"/>
      <c r="G18" s="54">
        <f t="shared" si="2"/>
        <v>0</v>
      </c>
      <c r="H18" s="63"/>
      <c r="I18" s="63"/>
      <c r="J18" s="25"/>
      <c r="K18" s="55">
        <f t="shared" si="1"/>
        <v>0</v>
      </c>
      <c r="L18" s="25">
        <v>230</v>
      </c>
      <c r="M18" s="56">
        <v>250</v>
      </c>
      <c r="N18" s="57">
        <f t="shared" si="3"/>
        <v>0</v>
      </c>
      <c r="Q18" s="105"/>
      <c r="R18" s="41"/>
      <c r="S18" s="41"/>
      <c r="T18" s="41"/>
      <c r="V18" s="41"/>
      <c r="W18" s="41"/>
      <c r="X18" s="41"/>
      <c r="Y18" s="41"/>
      <c r="Z18" s="41"/>
      <c r="AA18" s="41"/>
      <c r="AB18" s="41"/>
    </row>
    <row r="19" spans="1:28" ht="15.75" thickBot="1">
      <c r="A19" s="82"/>
      <c r="B19" s="16"/>
      <c r="C19" s="16"/>
      <c r="D19" s="16"/>
      <c r="E19" s="53">
        <f t="shared" si="0"/>
        <v>0</v>
      </c>
      <c r="F19" s="23"/>
      <c r="G19" s="58">
        <f t="shared" si="2"/>
        <v>0</v>
      </c>
      <c r="H19" s="16"/>
      <c r="I19" s="16"/>
      <c r="J19" s="16"/>
      <c r="K19" s="55">
        <f t="shared" si="1"/>
        <v>0</v>
      </c>
      <c r="L19" s="25">
        <v>230</v>
      </c>
      <c r="M19" s="56">
        <v>250</v>
      </c>
      <c r="N19" s="57">
        <f t="shared" si="3"/>
        <v>0</v>
      </c>
      <c r="Q19" s="105"/>
      <c r="R19" s="41"/>
      <c r="S19" s="41"/>
      <c r="T19" s="41"/>
      <c r="V19" s="105"/>
      <c r="W19" s="41"/>
      <c r="X19" s="41"/>
      <c r="Y19" s="41"/>
      <c r="Z19" s="41"/>
      <c r="AA19" s="41"/>
      <c r="AB19" s="41"/>
    </row>
    <row r="20" spans="1:28" ht="15.75" thickBot="1">
      <c r="A20" s="82"/>
      <c r="B20" s="22"/>
      <c r="C20" s="16"/>
      <c r="D20" s="16"/>
      <c r="E20" s="53">
        <f t="shared" si="0"/>
        <v>0</v>
      </c>
      <c r="F20" s="23"/>
      <c r="G20" s="54">
        <f t="shared" si="2"/>
        <v>0</v>
      </c>
      <c r="H20" s="16"/>
      <c r="I20" s="16"/>
      <c r="J20" s="16"/>
      <c r="K20" s="55">
        <f t="shared" si="1"/>
        <v>0</v>
      </c>
      <c r="L20" s="25">
        <v>230</v>
      </c>
      <c r="M20" s="56">
        <v>250</v>
      </c>
      <c r="N20" s="57">
        <f t="shared" si="3"/>
        <v>0</v>
      </c>
      <c r="Q20" s="105"/>
      <c r="R20" s="41"/>
      <c r="S20" s="41"/>
      <c r="T20" s="41"/>
      <c r="V20" s="105"/>
      <c r="W20" s="41"/>
      <c r="X20" s="41"/>
      <c r="Y20" s="41"/>
      <c r="Z20" s="41"/>
      <c r="AA20" s="41"/>
      <c r="AB20" s="41"/>
    </row>
    <row r="21" spans="1:28" ht="15.75" thickBot="1">
      <c r="A21" s="83"/>
      <c r="B21" s="2"/>
      <c r="C21" s="2"/>
      <c r="D21" s="2"/>
      <c r="E21" s="53">
        <f t="shared" si="0"/>
        <v>0</v>
      </c>
      <c r="F21" s="23"/>
      <c r="G21" s="54">
        <f t="shared" si="2"/>
        <v>0</v>
      </c>
      <c r="H21" s="16"/>
      <c r="I21" s="16"/>
      <c r="J21" s="16"/>
      <c r="K21" s="55">
        <f t="shared" si="1"/>
        <v>0</v>
      </c>
      <c r="L21" s="25">
        <v>230</v>
      </c>
      <c r="M21" s="56">
        <v>250</v>
      </c>
      <c r="N21" s="57">
        <f t="shared" si="3"/>
        <v>0</v>
      </c>
      <c r="Q21" s="41"/>
      <c r="R21" s="6"/>
      <c r="S21" s="6"/>
      <c r="T21" s="6"/>
      <c r="V21" s="41"/>
      <c r="W21" s="41"/>
      <c r="X21" s="41"/>
      <c r="Y21" s="41"/>
      <c r="Z21" s="41"/>
      <c r="AA21" s="41"/>
      <c r="AB21" s="41"/>
    </row>
    <row r="22" spans="1:28" ht="15.75" thickBot="1">
      <c r="A22" s="83"/>
      <c r="B22" s="2"/>
      <c r="C22" s="2"/>
      <c r="D22" s="2"/>
      <c r="E22" s="53">
        <f t="shared" si="0"/>
        <v>0</v>
      </c>
      <c r="F22" s="23"/>
      <c r="G22" s="54">
        <f t="shared" si="2"/>
        <v>0</v>
      </c>
      <c r="H22" s="16"/>
      <c r="I22" s="16"/>
      <c r="J22" s="16"/>
      <c r="K22" s="55">
        <f t="shared" si="1"/>
        <v>0</v>
      </c>
      <c r="L22" s="25">
        <v>230</v>
      </c>
      <c r="M22" s="56">
        <v>250</v>
      </c>
      <c r="N22" s="57">
        <f t="shared" si="3"/>
        <v>0</v>
      </c>
      <c r="Q22" s="41"/>
      <c r="R22" s="6"/>
      <c r="S22" s="6"/>
      <c r="T22" s="6"/>
      <c r="V22" s="41"/>
      <c r="W22" s="41"/>
      <c r="X22" s="41"/>
      <c r="Y22" s="41"/>
      <c r="Z22" s="41"/>
      <c r="AA22" s="41"/>
      <c r="AB22" s="41"/>
    </row>
    <row r="23" spans="1:28" ht="15.75" thickBot="1">
      <c r="A23" s="82"/>
      <c r="B23" s="2"/>
      <c r="C23" s="2"/>
      <c r="D23" s="2"/>
      <c r="E23" s="53">
        <f t="shared" si="0"/>
        <v>0</v>
      </c>
      <c r="F23" s="23"/>
      <c r="G23" s="54">
        <f t="shared" si="2"/>
        <v>0</v>
      </c>
      <c r="H23" s="16"/>
      <c r="I23" s="16"/>
      <c r="J23" s="16"/>
      <c r="K23" s="55">
        <f t="shared" si="1"/>
        <v>0</v>
      </c>
      <c r="L23" s="25">
        <v>230</v>
      </c>
      <c r="M23" s="56">
        <v>250</v>
      </c>
      <c r="N23" s="57">
        <f t="shared" si="3"/>
        <v>0</v>
      </c>
      <c r="Q23" s="105"/>
      <c r="R23" s="6"/>
      <c r="S23" s="6"/>
      <c r="T23" s="6"/>
      <c r="V23" s="105"/>
      <c r="W23" s="41"/>
      <c r="X23" s="41"/>
      <c r="Y23" s="41"/>
      <c r="Z23" s="41"/>
      <c r="AA23" s="41"/>
      <c r="AB23" s="41"/>
    </row>
    <row r="24" spans="1:28" ht="15.75" thickBot="1">
      <c r="A24" s="82"/>
      <c r="B24" s="16"/>
      <c r="C24" s="16"/>
      <c r="D24" s="16"/>
      <c r="E24" s="53">
        <f t="shared" si="0"/>
        <v>0</v>
      </c>
      <c r="F24" s="23"/>
      <c r="G24" s="54">
        <f t="shared" si="2"/>
        <v>0</v>
      </c>
      <c r="H24" s="16"/>
      <c r="I24" s="16"/>
      <c r="J24" s="16"/>
      <c r="K24" s="55">
        <f t="shared" si="1"/>
        <v>0</v>
      </c>
      <c r="L24" s="25">
        <v>230</v>
      </c>
      <c r="M24" s="56">
        <v>250</v>
      </c>
      <c r="N24" s="57">
        <f t="shared" si="3"/>
        <v>0</v>
      </c>
      <c r="Q24" s="105"/>
      <c r="R24" s="41"/>
      <c r="S24" s="41"/>
      <c r="T24" s="41"/>
      <c r="V24" s="105"/>
      <c r="W24" s="41"/>
      <c r="X24" s="41"/>
      <c r="Y24" s="41"/>
      <c r="Z24" s="41"/>
      <c r="AA24" s="41"/>
      <c r="AB24" s="41"/>
    </row>
    <row r="25" spans="1:28" ht="15.75" thickBot="1">
      <c r="A25" s="82"/>
      <c r="B25" s="16"/>
      <c r="C25" s="16"/>
      <c r="D25" s="16"/>
      <c r="E25" s="53">
        <f t="shared" si="0"/>
        <v>0</v>
      </c>
      <c r="F25" s="23"/>
      <c r="G25" s="64">
        <f t="shared" si="2"/>
        <v>0</v>
      </c>
      <c r="H25" s="25"/>
      <c r="I25" s="25"/>
      <c r="J25" s="25"/>
      <c r="K25" s="55"/>
      <c r="L25" s="26"/>
      <c r="M25" s="65"/>
      <c r="N25" s="66"/>
      <c r="Q25" s="41"/>
      <c r="R25" s="41"/>
      <c r="S25" s="41"/>
      <c r="T25" s="41"/>
      <c r="V25" s="105"/>
      <c r="W25" s="41"/>
      <c r="X25" s="41"/>
      <c r="Y25" s="41"/>
      <c r="Z25" s="41"/>
      <c r="AA25" s="41"/>
      <c r="AB25" s="41"/>
    </row>
    <row r="26" spans="1:28" ht="15.75" thickBot="1">
      <c r="A26" s="83"/>
      <c r="B26" s="21"/>
      <c r="C26" s="22"/>
      <c r="D26" s="16"/>
      <c r="E26" s="53">
        <f t="shared" si="0"/>
        <v>0</v>
      </c>
      <c r="F26" s="23"/>
      <c r="G26" s="64">
        <f t="shared" si="2"/>
        <v>0</v>
      </c>
      <c r="H26" s="25"/>
      <c r="I26" s="25"/>
      <c r="J26" s="25"/>
      <c r="K26" s="55"/>
      <c r="L26" s="26"/>
      <c r="M26" s="65"/>
      <c r="N26" s="66"/>
      <c r="Q26" s="41"/>
      <c r="R26" s="41"/>
      <c r="S26" s="41"/>
      <c r="T26" s="41"/>
      <c r="V26" s="105"/>
      <c r="W26" s="41"/>
      <c r="X26" s="41"/>
      <c r="Y26" s="41"/>
      <c r="Z26" s="41"/>
      <c r="AA26" s="41"/>
      <c r="AB26" s="41"/>
    </row>
    <row r="27" spans="1:28" ht="15.75" thickBot="1">
      <c r="A27" s="83"/>
      <c r="B27" s="22"/>
      <c r="C27" s="16"/>
      <c r="D27" s="16"/>
      <c r="E27" s="53">
        <f t="shared" si="0"/>
        <v>0</v>
      </c>
      <c r="F27" s="23"/>
      <c r="G27" s="64">
        <f t="shared" si="2"/>
        <v>0</v>
      </c>
      <c r="H27" s="25"/>
      <c r="I27" s="25"/>
      <c r="J27" s="25"/>
      <c r="K27" s="55"/>
      <c r="L27" s="26"/>
      <c r="M27" s="65"/>
      <c r="N27" s="66"/>
      <c r="Q27" s="41"/>
      <c r="R27" s="41"/>
      <c r="S27" s="41"/>
      <c r="T27" s="41"/>
      <c r="V27" s="105"/>
      <c r="W27" s="41"/>
      <c r="X27" s="41"/>
      <c r="Y27" s="41"/>
      <c r="Z27" s="41"/>
      <c r="AA27" s="41"/>
      <c r="AB27" s="41"/>
    </row>
    <row r="28" spans="1:28" ht="15.75" thickBot="1">
      <c r="A28" s="83"/>
      <c r="B28" s="22"/>
      <c r="C28" s="16"/>
      <c r="D28" s="16"/>
      <c r="E28" s="53">
        <f t="shared" si="0"/>
        <v>0</v>
      </c>
      <c r="F28" s="23"/>
      <c r="G28" s="64">
        <f t="shared" si="2"/>
        <v>0</v>
      </c>
      <c r="H28" s="25"/>
      <c r="I28" s="25"/>
      <c r="J28" s="25"/>
      <c r="K28" s="55"/>
      <c r="L28" s="26"/>
      <c r="M28" s="65"/>
      <c r="N28" s="66"/>
      <c r="Q28" s="106"/>
      <c r="R28" s="6"/>
      <c r="S28" s="6"/>
      <c r="T28" s="6"/>
      <c r="V28" s="105"/>
      <c r="W28" s="41"/>
      <c r="X28" s="41"/>
      <c r="Y28" s="41"/>
      <c r="Z28" s="41"/>
      <c r="AA28" s="41"/>
      <c r="AB28" s="41"/>
    </row>
    <row r="29" spans="1:28" ht="15.75" thickBot="1">
      <c r="A29" s="67"/>
      <c r="B29" s="22"/>
      <c r="C29" s="16"/>
      <c r="D29" s="16"/>
      <c r="E29" s="53">
        <f t="shared" si="0"/>
        <v>0</v>
      </c>
      <c r="F29" s="23"/>
      <c r="G29" s="64">
        <f t="shared" si="2"/>
        <v>0</v>
      </c>
      <c r="H29" s="25"/>
      <c r="I29" s="25"/>
      <c r="J29" s="25"/>
      <c r="K29" s="55"/>
      <c r="L29" s="26"/>
      <c r="M29" s="65"/>
      <c r="N29" s="66"/>
      <c r="Q29" s="106"/>
      <c r="R29" s="6"/>
      <c r="S29" s="6"/>
      <c r="T29" s="6"/>
      <c r="V29" s="105"/>
      <c r="W29" s="41"/>
      <c r="X29" s="41"/>
      <c r="Y29" s="41"/>
      <c r="Z29" s="41"/>
      <c r="AA29" s="41"/>
      <c r="AB29" s="41"/>
    </row>
    <row r="30" spans="1:28" ht="15.75" thickBot="1">
      <c r="A30" s="47"/>
      <c r="B30" s="22"/>
      <c r="C30" s="16"/>
      <c r="D30" s="16"/>
      <c r="E30" s="53">
        <f t="shared" si="0"/>
        <v>0</v>
      </c>
      <c r="F30" s="23"/>
      <c r="G30" s="64">
        <f t="shared" si="2"/>
        <v>0</v>
      </c>
      <c r="H30" s="25"/>
      <c r="I30" s="25"/>
      <c r="J30" s="25"/>
      <c r="K30" s="55"/>
      <c r="L30" s="26"/>
      <c r="M30" s="65"/>
      <c r="N30" s="66"/>
      <c r="Q30" s="106"/>
      <c r="R30" s="6"/>
      <c r="S30" s="6"/>
      <c r="T30" s="6"/>
      <c r="V30" s="105"/>
      <c r="W30" s="41"/>
      <c r="X30" s="41"/>
      <c r="Y30" s="41"/>
      <c r="Z30" s="41"/>
      <c r="AA30" s="41"/>
      <c r="AB30" s="41"/>
    </row>
    <row r="31" spans="1:28" ht="15.75" thickBot="1">
      <c r="A31" s="47"/>
      <c r="B31" s="20"/>
      <c r="C31" s="2"/>
      <c r="D31" s="2"/>
      <c r="E31" s="53">
        <f t="shared" si="0"/>
        <v>0</v>
      </c>
      <c r="F31" s="23"/>
      <c r="G31" s="64">
        <f t="shared" si="2"/>
        <v>0</v>
      </c>
      <c r="H31" s="25"/>
      <c r="I31" s="25"/>
      <c r="J31" s="25"/>
      <c r="K31" s="55"/>
      <c r="L31" s="26"/>
      <c r="M31" s="65"/>
      <c r="N31" s="66"/>
      <c r="Q31" s="106"/>
      <c r="R31" s="6"/>
      <c r="S31" s="6"/>
      <c r="T31" s="6"/>
      <c r="V31" s="105"/>
      <c r="W31" s="41"/>
      <c r="X31" s="41"/>
      <c r="Y31" s="41"/>
      <c r="Z31" s="41"/>
      <c r="AA31" s="41"/>
      <c r="AB31" s="41"/>
    </row>
    <row r="32" spans="1:28" ht="15.75" thickBot="1">
      <c r="A32" s="47"/>
      <c r="B32" s="22"/>
      <c r="C32" s="16"/>
      <c r="D32" s="16"/>
      <c r="E32" s="53">
        <f t="shared" ref="E32:E34" si="4">((B32*C32)/1000000)*D32</f>
        <v>0</v>
      </c>
      <c r="F32" s="23"/>
      <c r="G32" s="64">
        <f t="shared" si="2"/>
        <v>0</v>
      </c>
      <c r="H32" s="25"/>
      <c r="I32" s="25"/>
      <c r="J32" s="25"/>
      <c r="K32" s="55"/>
      <c r="L32" s="26"/>
      <c r="M32" s="65"/>
      <c r="N32" s="66"/>
      <c r="Q32" s="106"/>
      <c r="R32" s="41"/>
      <c r="S32" s="41"/>
      <c r="T32" s="41"/>
      <c r="V32" s="105"/>
      <c r="W32" s="41"/>
      <c r="X32" s="41"/>
      <c r="Y32" s="41"/>
      <c r="Z32" s="41"/>
      <c r="AA32" s="41"/>
      <c r="AB32" s="41"/>
    </row>
    <row r="33" spans="1:28" ht="15.75" thickBot="1">
      <c r="A33" s="47"/>
      <c r="B33" s="22"/>
      <c r="C33" s="16"/>
      <c r="D33" s="16"/>
      <c r="E33" s="53">
        <f t="shared" si="4"/>
        <v>0</v>
      </c>
      <c r="F33" s="23"/>
      <c r="G33" s="64">
        <f t="shared" si="2"/>
        <v>0</v>
      </c>
      <c r="H33" s="25"/>
      <c r="I33" s="25"/>
      <c r="J33" s="25"/>
      <c r="K33" s="55"/>
      <c r="L33" s="26"/>
      <c r="M33" s="65"/>
      <c r="N33" s="66"/>
      <c r="Q33" s="106"/>
      <c r="R33" s="41"/>
      <c r="S33" s="41"/>
      <c r="T33" s="41"/>
      <c r="V33" s="105"/>
      <c r="W33" s="41"/>
      <c r="X33" s="41"/>
      <c r="Y33" s="41"/>
      <c r="Z33" s="41"/>
      <c r="AA33" s="41"/>
      <c r="AB33" s="41"/>
    </row>
    <row r="34" spans="1:28" ht="15.75" thickBot="1">
      <c r="A34" s="47"/>
      <c r="B34" s="22"/>
      <c r="C34" s="16"/>
      <c r="D34" s="16"/>
      <c r="E34" s="53">
        <f t="shared" si="4"/>
        <v>0</v>
      </c>
      <c r="F34" s="23"/>
      <c r="G34" s="64">
        <f t="shared" si="2"/>
        <v>0</v>
      </c>
      <c r="H34" s="25"/>
      <c r="I34" s="25"/>
      <c r="J34" s="25"/>
      <c r="K34" s="55"/>
      <c r="L34" s="26"/>
      <c r="M34" s="65"/>
      <c r="N34" s="66"/>
      <c r="Q34" s="106"/>
      <c r="R34" s="6"/>
      <c r="S34" s="6"/>
      <c r="T34" s="6"/>
      <c r="V34" s="105"/>
      <c r="W34" s="41"/>
      <c r="X34" s="41"/>
      <c r="Y34" s="41"/>
      <c r="Z34" s="41"/>
      <c r="AA34" s="41"/>
      <c r="AB34" s="41"/>
    </row>
    <row r="35" spans="1:28" ht="15.75" thickBot="1">
      <c r="A35" s="68" t="s">
        <v>48</v>
      </c>
      <c r="B35" s="69"/>
      <c r="C35" s="65"/>
      <c r="D35" s="70">
        <f>SUM(D9:D34)</f>
        <v>0</v>
      </c>
      <c r="E35" s="71">
        <f>SUM(E9:E34)</f>
        <v>0</v>
      </c>
      <c r="F35" s="63"/>
      <c r="G35" s="72">
        <f>SUM(G9:G34)</f>
        <v>0</v>
      </c>
      <c r="H35" s="73" t="s">
        <v>48</v>
      </c>
      <c r="I35" s="25"/>
      <c r="J35" s="74">
        <f>SUM(J9:J19)</f>
        <v>0</v>
      </c>
      <c r="K35" s="75">
        <f>SUM(K9:K19)</f>
        <v>0</v>
      </c>
      <c r="L35" s="26"/>
      <c r="M35" s="65"/>
      <c r="N35" s="76">
        <f>SUM(N9:N19)</f>
        <v>0</v>
      </c>
      <c r="Q35" s="106"/>
      <c r="R35" s="6"/>
      <c r="S35" s="6"/>
      <c r="T35" s="6"/>
      <c r="V35" s="105"/>
      <c r="W35" s="41"/>
      <c r="X35" s="41"/>
      <c r="Y35" s="41"/>
      <c r="Z35" s="41"/>
      <c r="AA35" s="41"/>
      <c r="AB35" s="41"/>
    </row>
    <row r="36" spans="1:28" ht="15.75" thickBot="1">
      <c r="A36" t="s">
        <v>49</v>
      </c>
      <c r="B36" s="41"/>
      <c r="D36" s="47">
        <v>0</v>
      </c>
      <c r="E36" s="41"/>
      <c r="G36" s="77">
        <f>D36*25</f>
        <v>0</v>
      </c>
      <c r="H36" s="44" t="s">
        <v>0</v>
      </c>
      <c r="Q36" s="34"/>
      <c r="R36" s="6"/>
      <c r="S36" s="41"/>
      <c r="T36" s="6"/>
      <c r="V36" s="105"/>
      <c r="W36" s="41"/>
      <c r="X36" s="41"/>
      <c r="Y36" s="41"/>
      <c r="Z36" s="41"/>
      <c r="AA36" s="41"/>
      <c r="AB36" s="41"/>
    </row>
    <row r="37" spans="1:28" ht="15.75" thickBot="1">
      <c r="A37" t="s">
        <v>50</v>
      </c>
      <c r="B37" s="41"/>
      <c r="D37" s="47">
        <v>0</v>
      </c>
      <c r="G37" s="78">
        <f>D37*25</f>
        <v>0</v>
      </c>
      <c r="Q37" s="6"/>
      <c r="R37" s="6"/>
      <c r="S37" s="6"/>
      <c r="T37" s="6"/>
      <c r="V37" s="41"/>
      <c r="W37" s="41"/>
      <c r="X37" s="41"/>
      <c r="Y37" s="41"/>
      <c r="Z37" s="41"/>
      <c r="AA37" s="41"/>
      <c r="AB37" s="41"/>
    </row>
    <row r="38" spans="1:28" ht="15.75" thickBot="1">
      <c r="A38" s="79" t="s">
        <v>23</v>
      </c>
      <c r="B38" s="80"/>
      <c r="C38" s="81">
        <f>G35+G36+G37+N35+N4+M40+N3+N5+N6</f>
        <v>0</v>
      </c>
      <c r="D38" s="69"/>
      <c r="Q38" s="106"/>
      <c r="R38" s="6"/>
      <c r="S38" s="6"/>
      <c r="T38" s="6"/>
      <c r="V38" s="41"/>
      <c r="W38" s="41"/>
      <c r="X38" s="41"/>
      <c r="Y38" s="41"/>
      <c r="Z38" s="41"/>
      <c r="AA38" s="41"/>
      <c r="AB38" s="41"/>
    </row>
    <row r="39" spans="1:28">
      <c r="Q39" s="106"/>
      <c r="R39" s="6"/>
      <c r="S39" s="6"/>
      <c r="T39" s="6"/>
      <c r="V39" s="105"/>
      <c r="W39" s="41"/>
      <c r="X39" s="41"/>
      <c r="Y39" s="41"/>
      <c r="Z39" s="41"/>
      <c r="AA39" s="41"/>
      <c r="AB39" s="41"/>
    </row>
    <row r="40" spans="1:28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Q40" s="106"/>
      <c r="R40" s="6"/>
      <c r="S40" s="6"/>
      <c r="T40" s="6"/>
      <c r="V40" s="105"/>
      <c r="W40" s="41"/>
      <c r="X40" s="41"/>
      <c r="Y40" s="41"/>
      <c r="Z40" s="41"/>
      <c r="AA40" s="41"/>
      <c r="AB40" s="41"/>
    </row>
    <row r="41" spans="1:28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Q41" s="106"/>
      <c r="R41" s="6"/>
      <c r="S41" s="6"/>
      <c r="T41" s="6"/>
      <c r="V41" s="105"/>
      <c r="W41" s="41"/>
      <c r="X41" s="41"/>
      <c r="Y41" s="41"/>
      <c r="Z41" s="41"/>
      <c r="AA41" s="41"/>
      <c r="AB41" s="41"/>
    </row>
    <row r="42" spans="1:28">
      <c r="Q42" s="106"/>
      <c r="R42" s="6"/>
      <c r="S42" s="6"/>
      <c r="T42" s="6"/>
      <c r="V42" s="41"/>
      <c r="W42" s="41"/>
      <c r="X42" s="41"/>
      <c r="Y42" s="41"/>
      <c r="Z42" s="41"/>
      <c r="AA42" s="41"/>
      <c r="AB42" s="41"/>
    </row>
    <row r="43" spans="1:28">
      <c r="Q43" s="106"/>
      <c r="R43" s="6"/>
      <c r="S43" s="6"/>
      <c r="T43" s="6"/>
      <c r="V43" s="41"/>
      <c r="W43" s="41"/>
      <c r="X43" s="41"/>
      <c r="Y43" s="41"/>
      <c r="Z43" s="41"/>
      <c r="AA43" s="41"/>
      <c r="AB43" s="41"/>
    </row>
    <row r="44" spans="1:28">
      <c r="Q44" s="106"/>
      <c r="R44" s="6"/>
      <c r="S44" s="6"/>
      <c r="T44" s="6"/>
      <c r="V44" s="41"/>
      <c r="W44" s="41"/>
      <c r="X44" s="41"/>
      <c r="Y44" s="41"/>
      <c r="Z44" s="41"/>
      <c r="AA44" s="41"/>
      <c r="AB44" s="41"/>
    </row>
    <row r="45" spans="1:28">
      <c r="Q45" s="106"/>
      <c r="R45" s="6"/>
      <c r="S45" s="6"/>
      <c r="T45" s="6"/>
      <c r="V45" s="41"/>
      <c r="W45" s="41"/>
      <c r="X45" s="41"/>
      <c r="Y45" s="41"/>
      <c r="Z45" s="41"/>
      <c r="AA45" s="41"/>
      <c r="AB45" s="41"/>
    </row>
    <row r="46" spans="1:28">
      <c r="Q46" s="106"/>
      <c r="R46" s="6"/>
      <c r="S46" s="6"/>
      <c r="T46" s="6"/>
      <c r="V46" s="41"/>
      <c r="W46" s="41"/>
      <c r="X46" s="41"/>
      <c r="Y46" s="41"/>
      <c r="Z46" s="41"/>
      <c r="AA46" s="41"/>
      <c r="AB46" s="41"/>
    </row>
    <row r="47" spans="1:28">
      <c r="Q47" s="106"/>
      <c r="R47" s="6"/>
      <c r="S47" s="6"/>
      <c r="T47" s="6"/>
      <c r="V47" s="41"/>
      <c r="W47" s="41"/>
      <c r="X47" s="41"/>
      <c r="Y47" s="41"/>
      <c r="Z47" s="41"/>
      <c r="AA47" s="41"/>
      <c r="AB47" s="41"/>
    </row>
    <row r="48" spans="1:28">
      <c r="Q48" s="106"/>
      <c r="R48" s="6"/>
      <c r="S48" s="6"/>
      <c r="T48" s="6"/>
      <c r="V48" s="41"/>
      <c r="W48" s="41"/>
      <c r="X48" s="41"/>
      <c r="Y48" s="41"/>
      <c r="Z48" s="41"/>
      <c r="AA48" s="41"/>
      <c r="AB48" s="41"/>
    </row>
    <row r="49" spans="17:28">
      <c r="Q49" s="106"/>
      <c r="R49" s="6"/>
      <c r="S49" s="6"/>
      <c r="T49" s="6"/>
      <c r="V49" s="41"/>
      <c r="W49" s="41"/>
      <c r="X49" s="41"/>
      <c r="Y49" s="41"/>
      <c r="Z49" s="41"/>
      <c r="AA49" s="41"/>
      <c r="AB49" s="41"/>
    </row>
    <row r="50" spans="17:28">
      <c r="Q50" s="106"/>
      <c r="R50" s="41"/>
      <c r="S50" s="41"/>
      <c r="T50" s="41"/>
      <c r="V50" s="41"/>
      <c r="W50" s="41"/>
      <c r="X50" s="41"/>
      <c r="Y50" s="41"/>
      <c r="Z50" s="41"/>
      <c r="AA50" s="41"/>
      <c r="AB50" s="41"/>
    </row>
    <row r="51" spans="17:28">
      <c r="Q51" s="106"/>
      <c r="R51" s="6"/>
      <c r="S51" s="6"/>
      <c r="T51" s="6"/>
      <c r="V51" s="41"/>
      <c r="W51" s="41"/>
      <c r="X51" s="41"/>
      <c r="Y51" s="41"/>
      <c r="Z51" s="41"/>
      <c r="AA51" s="41"/>
      <c r="AB51" s="41"/>
    </row>
    <row r="52" spans="17:28">
      <c r="Q52" s="106"/>
      <c r="R52" s="6"/>
      <c r="S52" s="6"/>
      <c r="T52" s="6"/>
      <c r="V52" s="41"/>
      <c r="W52" s="41"/>
      <c r="X52" s="41"/>
      <c r="Y52" s="41"/>
      <c r="Z52" s="41"/>
      <c r="AA52" s="41"/>
      <c r="AB52" s="41"/>
    </row>
    <row r="53" spans="17:28">
      <c r="Q53" s="106"/>
      <c r="R53" s="6"/>
      <c r="S53" s="6"/>
      <c r="T53" s="6"/>
      <c r="V53" s="41"/>
      <c r="W53" s="41"/>
      <c r="X53" s="41"/>
      <c r="Y53" s="41"/>
      <c r="Z53" s="41"/>
      <c r="AA53" s="41"/>
      <c r="AB53" s="41"/>
    </row>
    <row r="54" spans="17:28">
      <c r="Q54" s="106"/>
      <c r="R54" s="6"/>
      <c r="S54" s="6"/>
      <c r="T54" s="6"/>
      <c r="V54" s="41"/>
      <c r="W54" s="41"/>
      <c r="X54" s="41"/>
      <c r="Y54" s="41"/>
      <c r="Z54" s="41"/>
      <c r="AA54" s="41"/>
      <c r="AB54" s="41"/>
    </row>
    <row r="55" spans="17:28">
      <c r="Q55" s="106"/>
      <c r="R55" s="6"/>
      <c r="S55" s="6"/>
      <c r="T55" s="6"/>
      <c r="V55" s="41"/>
      <c r="W55" s="41"/>
      <c r="X55" s="41"/>
      <c r="Y55" s="41"/>
      <c r="Z55" s="41"/>
      <c r="AA55" s="41"/>
      <c r="AB55" s="41"/>
    </row>
    <row r="56" spans="17:28">
      <c r="Q56" s="106"/>
      <c r="R56" s="6"/>
      <c r="S56" s="6"/>
      <c r="T56" s="6"/>
      <c r="V56" s="41"/>
      <c r="W56" s="41"/>
      <c r="X56" s="41"/>
      <c r="Y56" s="41"/>
      <c r="Z56" s="41"/>
      <c r="AA56" s="41"/>
      <c r="AB56" s="41"/>
    </row>
    <row r="57" spans="17:28">
      <c r="Q57" s="106"/>
      <c r="R57" s="6"/>
      <c r="S57" s="6"/>
      <c r="T57" s="6"/>
    </row>
    <row r="58" spans="17:28">
      <c r="Q58" s="106"/>
      <c r="R58" s="6"/>
      <c r="S58" s="6"/>
      <c r="T58" s="6"/>
    </row>
    <row r="59" spans="17:28">
      <c r="Q59" s="6"/>
      <c r="R59" s="6"/>
      <c r="S59" s="6"/>
      <c r="T59" s="6"/>
    </row>
    <row r="60" spans="17:28">
      <c r="Q60" s="106"/>
      <c r="R60" s="6"/>
      <c r="S60" s="6"/>
      <c r="T60" s="6"/>
    </row>
    <row r="61" spans="17:28">
      <c r="Q61" s="106"/>
      <c r="R61" s="6"/>
      <c r="S61" s="6"/>
      <c r="T61" s="6"/>
    </row>
    <row r="62" spans="17:28">
      <c r="Q62" s="106"/>
      <c r="R62" s="6"/>
      <c r="S62" s="6"/>
      <c r="T62" s="6"/>
    </row>
    <row r="63" spans="17:28">
      <c r="Q63" s="106"/>
      <c r="R63" s="6"/>
      <c r="S63" s="6"/>
      <c r="T63" s="6"/>
    </row>
    <row r="64" spans="17:28">
      <c r="Q64" s="106"/>
      <c r="R64" s="6"/>
      <c r="S64" s="6"/>
      <c r="T64" s="6"/>
    </row>
    <row r="65" spans="17:20">
      <c r="Q65" s="106"/>
      <c r="R65" s="6"/>
      <c r="S65" s="6"/>
      <c r="T65" s="6"/>
    </row>
    <row r="66" spans="17:20">
      <c r="Q66" s="106"/>
      <c r="R66" s="6"/>
      <c r="S66" s="6"/>
      <c r="T66" s="6"/>
    </row>
    <row r="67" spans="17:20">
      <c r="Q67" s="106"/>
      <c r="R67" s="6"/>
      <c r="S67" s="6"/>
      <c r="T67" s="6"/>
    </row>
    <row r="68" spans="17:20">
      <c r="Q68" s="106"/>
      <c r="R68" s="41"/>
      <c r="S68" s="41"/>
      <c r="T68" s="41"/>
    </row>
    <row r="69" spans="17:20">
      <c r="Q69" s="106"/>
      <c r="R69" s="6"/>
      <c r="S69" s="6"/>
      <c r="T69" s="6"/>
    </row>
    <row r="70" spans="17:20">
      <c r="Q70" s="106"/>
      <c r="R70" s="6"/>
      <c r="S70" s="6"/>
      <c r="T70" s="6"/>
    </row>
    <row r="71" spans="17:20">
      <c r="Q71" s="106"/>
      <c r="R71" s="6"/>
      <c r="S71" s="6"/>
      <c r="T71" s="6"/>
    </row>
    <row r="72" spans="17:20">
      <c r="Q72" s="6"/>
      <c r="R72" s="41"/>
      <c r="S72" s="41"/>
      <c r="T72" s="41"/>
    </row>
    <row r="73" spans="17:20">
      <c r="Q73" s="6"/>
      <c r="R73" s="6"/>
      <c r="S73" s="6"/>
      <c r="T73" s="6"/>
    </row>
    <row r="74" spans="17:20">
      <c r="Q74" s="6"/>
      <c r="R74" s="6"/>
      <c r="S74" s="6"/>
      <c r="T74" s="6"/>
    </row>
    <row r="75" spans="17:20">
      <c r="Q75" s="6"/>
      <c r="R75" s="6"/>
      <c r="S75" s="6"/>
      <c r="T75" s="6"/>
    </row>
    <row r="76" spans="17:20">
      <c r="Q76" s="6"/>
      <c r="R76" s="6"/>
      <c r="S76" s="6"/>
      <c r="T76" s="6"/>
    </row>
    <row r="77" spans="17:20">
      <c r="Q77" s="6"/>
      <c r="R77" s="6"/>
      <c r="S77" s="6"/>
      <c r="T77" s="6"/>
    </row>
    <row r="78" spans="17:20">
      <c r="Q78" s="6"/>
      <c r="R78" s="6"/>
      <c r="S78" s="6"/>
      <c r="T78" s="6"/>
    </row>
    <row r="79" spans="17:20">
      <c r="Q79" s="6"/>
      <c r="R79" s="6"/>
      <c r="S79" s="6"/>
      <c r="T79" s="6"/>
    </row>
    <row r="80" spans="17:20">
      <c r="Q80" s="6"/>
      <c r="R80" s="6"/>
      <c r="S80" s="6"/>
      <c r="T80" s="6"/>
    </row>
    <row r="81" spans="17:20">
      <c r="Q81" s="6"/>
      <c r="R81" s="6"/>
      <c r="S81" s="6"/>
      <c r="T81" s="6"/>
    </row>
    <row r="82" spans="17:20">
      <c r="Q82" s="6"/>
      <c r="R82" s="6"/>
      <c r="S82" s="6"/>
      <c r="T82" s="6"/>
    </row>
    <row r="83" spans="17:20">
      <c r="Q83" s="6"/>
      <c r="R83" s="6"/>
      <c r="S83" s="6"/>
      <c r="T83" s="6"/>
    </row>
    <row r="84" spans="17:20">
      <c r="Q84" s="6"/>
      <c r="R84" s="6"/>
      <c r="S84" s="6"/>
      <c r="T84" s="6"/>
    </row>
    <row r="85" spans="17:20">
      <c r="Q85" s="6"/>
      <c r="R85" s="6"/>
      <c r="S85" s="6"/>
      <c r="T85" s="6"/>
    </row>
  </sheetData>
  <sortState ref="B9:D33">
    <sortCondition descending="1" ref="B33"/>
  </sortState>
  <mergeCells count="1">
    <mergeCell ref="B4:C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36"/>
  <sheetViews>
    <sheetView workbookViewId="0">
      <selection sqref="A1:H9"/>
    </sheetView>
  </sheetViews>
  <sheetFormatPr defaultRowHeight="15"/>
  <sheetData>
    <row r="1" spans="1:14">
      <c r="A1" s="1" t="s">
        <v>0</v>
      </c>
      <c r="B1" t="s">
        <v>58</v>
      </c>
      <c r="D1" t="s">
        <v>13</v>
      </c>
      <c r="E1" s="11" t="s">
        <v>60</v>
      </c>
    </row>
    <row r="2" spans="1:14">
      <c r="A2" s="1" t="s">
        <v>1</v>
      </c>
      <c r="B2" s="8" t="s">
        <v>59</v>
      </c>
      <c r="D2" s="9" t="s">
        <v>15</v>
      </c>
      <c r="E2" s="11">
        <f>M28</f>
        <v>1.066527</v>
      </c>
    </row>
    <row r="3" spans="1:14">
      <c r="A3" s="9" t="s">
        <v>3</v>
      </c>
      <c r="B3" s="11">
        <f>SUM(C8:C27)</f>
        <v>3</v>
      </c>
      <c r="D3" s="9" t="s">
        <v>16</v>
      </c>
      <c r="E3" s="11">
        <f>N28</f>
        <v>8.9640000000000004</v>
      </c>
    </row>
    <row r="4" spans="1:14">
      <c r="A4" s="89" t="s">
        <v>4</v>
      </c>
      <c r="B4" s="89"/>
      <c r="C4" s="89"/>
      <c r="D4" s="89"/>
      <c r="E4" s="89"/>
      <c r="F4" s="89"/>
      <c r="G4" s="27">
        <v>3</v>
      </c>
      <c r="H4" t="s">
        <v>29</v>
      </c>
    </row>
    <row r="5" spans="1:14">
      <c r="A5" s="90" t="s">
        <v>5</v>
      </c>
      <c r="B5" s="90"/>
      <c r="C5" s="2"/>
      <c r="D5" s="2"/>
      <c r="E5" s="89"/>
      <c r="F5" s="89"/>
    </row>
    <row r="6" spans="1:14">
      <c r="A6" s="3" t="s">
        <v>6</v>
      </c>
      <c r="B6" s="91"/>
      <c r="C6" s="92"/>
      <c r="D6" s="92"/>
      <c r="E6" s="92"/>
      <c r="F6" s="93"/>
      <c r="G6" s="2" t="s">
        <v>18</v>
      </c>
      <c r="H6" s="2"/>
    </row>
    <row r="7" spans="1:14">
      <c r="A7" s="90" t="s">
        <v>7</v>
      </c>
      <c r="B7" s="90"/>
      <c r="C7" s="90"/>
      <c r="D7" s="90" t="s">
        <v>8</v>
      </c>
      <c r="E7" s="94"/>
      <c r="F7" s="94"/>
      <c r="G7" s="2" t="s">
        <v>19</v>
      </c>
      <c r="H7" s="2" t="s">
        <v>20</v>
      </c>
    </row>
    <row r="8" spans="1:14">
      <c r="A8" s="16">
        <v>297</v>
      </c>
      <c r="B8" s="16">
        <v>1197</v>
      </c>
      <c r="C8" s="16">
        <v>3</v>
      </c>
      <c r="D8" s="2">
        <f>A8-3</f>
        <v>294</v>
      </c>
      <c r="E8" s="2">
        <f>B8-3</f>
        <v>1194</v>
      </c>
      <c r="F8" s="12">
        <f>C8</f>
        <v>3</v>
      </c>
      <c r="G8" s="2">
        <v>1197</v>
      </c>
      <c r="H8" s="2">
        <v>6</v>
      </c>
      <c r="M8">
        <f>A8*B8*C8/1000000</f>
        <v>1.066527</v>
      </c>
      <c r="N8">
        <f>(A8+B8)*C8*2/1000</f>
        <v>8.9640000000000004</v>
      </c>
    </row>
    <row r="9" spans="1:14">
      <c r="A9" s="16"/>
      <c r="B9" s="16"/>
      <c r="C9" s="16"/>
      <c r="D9" s="2">
        <f>A9-3</f>
        <v>-3</v>
      </c>
      <c r="E9" s="2">
        <f>B9-3</f>
        <v>-3</v>
      </c>
      <c r="F9" s="12">
        <f t="shared" ref="F9:F27" si="0">C9</f>
        <v>0</v>
      </c>
      <c r="G9" s="2">
        <v>297</v>
      </c>
      <c r="H9" s="2">
        <v>6</v>
      </c>
      <c r="M9">
        <f t="shared" ref="M9:M27" si="1">A9*B9*C9/1000000</f>
        <v>0</v>
      </c>
      <c r="N9">
        <f>(A9+B9)*C9*2/1000</f>
        <v>0</v>
      </c>
    </row>
    <row r="10" spans="1:14">
      <c r="A10" s="21"/>
      <c r="B10" s="22"/>
      <c r="C10" s="16"/>
      <c r="D10" s="2">
        <f t="shared" ref="D10:E27" si="2">A10-3</f>
        <v>-3</v>
      </c>
      <c r="E10" s="2">
        <f t="shared" si="2"/>
        <v>-3</v>
      </c>
      <c r="F10" s="12">
        <f t="shared" si="0"/>
        <v>0</v>
      </c>
      <c r="G10" s="2">
        <v>0</v>
      </c>
      <c r="H10" s="2">
        <v>0</v>
      </c>
      <c r="M10">
        <f t="shared" si="1"/>
        <v>0</v>
      </c>
      <c r="N10">
        <f t="shared" ref="N10:N27" si="3">(A10+B10)*C10*2/1000</f>
        <v>0</v>
      </c>
    </row>
    <row r="11" spans="1:14">
      <c r="A11" s="16"/>
      <c r="B11" s="16"/>
      <c r="C11" s="16"/>
      <c r="D11" s="2">
        <f t="shared" si="2"/>
        <v>-3</v>
      </c>
      <c r="E11" s="2">
        <f t="shared" si="2"/>
        <v>-3</v>
      </c>
      <c r="F11" s="12">
        <f t="shared" si="0"/>
        <v>0</v>
      </c>
      <c r="G11" s="2">
        <v>524</v>
      </c>
      <c r="H11" s="2">
        <v>2</v>
      </c>
      <c r="M11">
        <f t="shared" si="1"/>
        <v>0</v>
      </c>
      <c r="N11">
        <f t="shared" si="3"/>
        <v>0</v>
      </c>
    </row>
    <row r="12" spans="1:14">
      <c r="A12" s="16"/>
      <c r="B12" s="16"/>
      <c r="C12" s="16"/>
      <c r="D12" s="2">
        <f t="shared" si="2"/>
        <v>-3</v>
      </c>
      <c r="E12" s="2">
        <f t="shared" si="2"/>
        <v>-3</v>
      </c>
      <c r="F12" s="12">
        <f t="shared" si="0"/>
        <v>0</v>
      </c>
      <c r="G12" s="2">
        <v>447</v>
      </c>
      <c r="H12" s="2">
        <v>4</v>
      </c>
      <c r="M12">
        <f t="shared" si="1"/>
        <v>0</v>
      </c>
      <c r="N12">
        <f t="shared" si="3"/>
        <v>0</v>
      </c>
    </row>
    <row r="13" spans="1:14">
      <c r="A13" s="16"/>
      <c r="B13" s="16"/>
      <c r="C13" s="16"/>
      <c r="D13" s="2">
        <f t="shared" si="2"/>
        <v>-3</v>
      </c>
      <c r="E13" s="2">
        <f t="shared" si="2"/>
        <v>-3</v>
      </c>
      <c r="F13" s="12">
        <f t="shared" si="0"/>
        <v>0</v>
      </c>
      <c r="G13" s="2">
        <v>356</v>
      </c>
      <c r="H13" s="2">
        <v>4</v>
      </c>
      <c r="M13">
        <f t="shared" si="1"/>
        <v>0</v>
      </c>
      <c r="N13">
        <f t="shared" si="3"/>
        <v>0</v>
      </c>
    </row>
    <row r="14" spans="1:14">
      <c r="A14" s="21"/>
      <c r="B14" s="22"/>
      <c r="C14" s="16"/>
      <c r="D14" s="2">
        <f t="shared" si="2"/>
        <v>-3</v>
      </c>
      <c r="E14" s="2">
        <f t="shared" si="2"/>
        <v>-3</v>
      </c>
      <c r="F14" s="12">
        <f t="shared" si="0"/>
        <v>0</v>
      </c>
      <c r="G14" s="2">
        <v>297</v>
      </c>
      <c r="H14" s="2">
        <v>4</v>
      </c>
      <c r="M14">
        <f t="shared" si="1"/>
        <v>0</v>
      </c>
      <c r="N14">
        <f t="shared" si="3"/>
        <v>0</v>
      </c>
    </row>
    <row r="15" spans="1:14">
      <c r="A15" s="21"/>
      <c r="B15" s="22"/>
      <c r="C15" s="16"/>
      <c r="D15" s="2">
        <f t="shared" si="2"/>
        <v>-3</v>
      </c>
      <c r="E15" s="2">
        <f t="shared" si="2"/>
        <v>-3</v>
      </c>
      <c r="F15" s="12">
        <f t="shared" si="0"/>
        <v>0</v>
      </c>
      <c r="G15" s="2">
        <v>280</v>
      </c>
      <c r="H15" s="2">
        <v>8</v>
      </c>
      <c r="M15">
        <f t="shared" si="1"/>
        <v>0</v>
      </c>
      <c r="N15">
        <f t="shared" si="3"/>
        <v>0</v>
      </c>
    </row>
    <row r="16" spans="1:14">
      <c r="A16" s="21"/>
      <c r="B16" s="22"/>
      <c r="C16" s="16"/>
      <c r="D16" s="2">
        <f t="shared" si="2"/>
        <v>-3</v>
      </c>
      <c r="E16" s="2">
        <f t="shared" si="2"/>
        <v>-3</v>
      </c>
      <c r="F16" s="12">
        <f t="shared" si="0"/>
        <v>0</v>
      </c>
      <c r="G16" s="2">
        <v>266</v>
      </c>
      <c r="H16" s="2">
        <v>2</v>
      </c>
      <c r="M16">
        <f t="shared" si="1"/>
        <v>0</v>
      </c>
      <c r="N16">
        <f t="shared" si="3"/>
        <v>0</v>
      </c>
    </row>
    <row r="17" spans="1:14">
      <c r="A17" s="16"/>
      <c r="B17" s="16"/>
      <c r="C17" s="16"/>
      <c r="D17" s="2">
        <f t="shared" si="2"/>
        <v>-3</v>
      </c>
      <c r="E17" s="2">
        <f t="shared" si="2"/>
        <v>-3</v>
      </c>
      <c r="F17" s="12">
        <f t="shared" si="0"/>
        <v>0</v>
      </c>
      <c r="G17" s="2">
        <v>150</v>
      </c>
      <c r="H17" s="2">
        <v>2</v>
      </c>
      <c r="M17">
        <f t="shared" si="1"/>
        <v>0</v>
      </c>
      <c r="N17">
        <f t="shared" si="3"/>
        <v>0</v>
      </c>
    </row>
    <row r="18" spans="1:14">
      <c r="A18" s="2"/>
      <c r="B18" s="2"/>
      <c r="C18" s="2"/>
      <c r="D18" s="2">
        <f t="shared" si="2"/>
        <v>-3</v>
      </c>
      <c r="E18" s="2">
        <f t="shared" si="2"/>
        <v>-3</v>
      </c>
      <c r="F18" s="12">
        <f t="shared" si="0"/>
        <v>0</v>
      </c>
      <c r="G18" s="2">
        <v>100</v>
      </c>
      <c r="H18" s="2">
        <v>2</v>
      </c>
      <c r="M18">
        <f t="shared" si="1"/>
        <v>0</v>
      </c>
      <c r="N18">
        <f t="shared" si="3"/>
        <v>0</v>
      </c>
    </row>
    <row r="19" spans="1:14">
      <c r="A19" s="2"/>
      <c r="B19" s="2"/>
      <c r="C19" s="2"/>
      <c r="D19" s="2">
        <f t="shared" si="2"/>
        <v>-3</v>
      </c>
      <c r="E19" s="2">
        <f t="shared" si="2"/>
        <v>-3</v>
      </c>
      <c r="F19" s="12">
        <f t="shared" si="0"/>
        <v>0</v>
      </c>
      <c r="G19" s="2">
        <v>0</v>
      </c>
      <c r="H19" s="2">
        <v>0</v>
      </c>
      <c r="M19">
        <f t="shared" si="1"/>
        <v>0</v>
      </c>
      <c r="N19">
        <f t="shared" si="3"/>
        <v>0</v>
      </c>
    </row>
    <row r="20" spans="1:14">
      <c r="A20" s="21"/>
      <c r="B20" s="22"/>
      <c r="C20" s="16"/>
      <c r="D20" s="2">
        <f t="shared" si="2"/>
        <v>-3</v>
      </c>
      <c r="E20" s="2">
        <f t="shared" si="2"/>
        <v>-3</v>
      </c>
      <c r="F20" s="12">
        <f t="shared" si="0"/>
        <v>0</v>
      </c>
      <c r="G20" s="2">
        <v>0</v>
      </c>
      <c r="H20" s="2">
        <v>0</v>
      </c>
      <c r="M20">
        <f t="shared" si="1"/>
        <v>0</v>
      </c>
      <c r="N20">
        <f t="shared" si="3"/>
        <v>0</v>
      </c>
    </row>
    <row r="21" spans="1:14">
      <c r="A21" s="21"/>
      <c r="B21" s="22"/>
      <c r="C21" s="16"/>
      <c r="D21" s="2">
        <f t="shared" si="2"/>
        <v>-3</v>
      </c>
      <c r="E21" s="2">
        <f t="shared" si="2"/>
        <v>-3</v>
      </c>
      <c r="F21" s="12">
        <f t="shared" si="0"/>
        <v>0</v>
      </c>
      <c r="G21" s="2">
        <v>50</v>
      </c>
      <c r="H21" s="2">
        <v>4</v>
      </c>
      <c r="M21">
        <f t="shared" si="1"/>
        <v>0</v>
      </c>
      <c r="N21">
        <f t="shared" si="3"/>
        <v>0</v>
      </c>
    </row>
    <row r="22" spans="1:14">
      <c r="A22" s="2"/>
      <c r="B22" s="2"/>
      <c r="C22" s="2"/>
      <c r="D22" s="2">
        <f t="shared" si="2"/>
        <v>-3</v>
      </c>
      <c r="E22" s="2">
        <f t="shared" si="2"/>
        <v>-3</v>
      </c>
      <c r="F22" s="12">
        <f t="shared" si="0"/>
        <v>0</v>
      </c>
      <c r="G22" s="2">
        <v>0</v>
      </c>
      <c r="H22" s="2">
        <v>0</v>
      </c>
      <c r="M22">
        <f t="shared" si="1"/>
        <v>0</v>
      </c>
      <c r="N22">
        <f t="shared" si="3"/>
        <v>0</v>
      </c>
    </row>
    <row r="23" spans="1:14">
      <c r="A23" s="2"/>
      <c r="B23" s="2"/>
      <c r="C23" s="2"/>
      <c r="D23" s="2">
        <f t="shared" si="2"/>
        <v>-3</v>
      </c>
      <c r="E23" s="2">
        <f t="shared" si="2"/>
        <v>-3</v>
      </c>
      <c r="F23" s="12">
        <f t="shared" si="0"/>
        <v>0</v>
      </c>
      <c r="G23" s="2">
        <v>114</v>
      </c>
      <c r="H23" s="2">
        <v>2</v>
      </c>
      <c r="M23">
        <f t="shared" si="1"/>
        <v>0</v>
      </c>
      <c r="N23">
        <f t="shared" si="3"/>
        <v>0</v>
      </c>
    </row>
    <row r="24" spans="1:14">
      <c r="A24" s="2"/>
      <c r="B24" s="2"/>
      <c r="C24" s="2"/>
      <c r="D24" s="2">
        <f t="shared" si="2"/>
        <v>-3</v>
      </c>
      <c r="E24" s="2">
        <f t="shared" si="2"/>
        <v>-3</v>
      </c>
      <c r="F24" s="12">
        <f t="shared" si="0"/>
        <v>0</v>
      </c>
      <c r="G24" s="2">
        <v>0</v>
      </c>
      <c r="H24" s="2">
        <v>0</v>
      </c>
      <c r="M24">
        <f t="shared" si="1"/>
        <v>0</v>
      </c>
      <c r="N24">
        <f t="shared" si="3"/>
        <v>0</v>
      </c>
    </row>
    <row r="25" spans="1:14">
      <c r="A25" s="22"/>
      <c r="B25" s="16"/>
      <c r="C25" s="16"/>
      <c r="D25" s="2">
        <f t="shared" si="2"/>
        <v>-3</v>
      </c>
      <c r="E25" s="2">
        <f t="shared" si="2"/>
        <v>-3</v>
      </c>
      <c r="F25" s="12">
        <f t="shared" si="0"/>
        <v>0</v>
      </c>
      <c r="G25" s="2">
        <v>322</v>
      </c>
      <c r="H25" s="2">
        <v>4</v>
      </c>
      <c r="M25">
        <f t="shared" si="1"/>
        <v>0</v>
      </c>
      <c r="N25">
        <f t="shared" si="3"/>
        <v>0</v>
      </c>
    </row>
    <row r="26" spans="1:14">
      <c r="A26" s="22"/>
      <c r="B26" s="16"/>
      <c r="C26" s="16"/>
      <c r="D26" s="2">
        <f t="shared" si="2"/>
        <v>-3</v>
      </c>
      <c r="E26" s="2">
        <f t="shared" si="2"/>
        <v>-3</v>
      </c>
      <c r="F26" s="12">
        <f t="shared" si="0"/>
        <v>0</v>
      </c>
      <c r="G26" s="2">
        <v>280</v>
      </c>
      <c r="H26" s="2">
        <v>4</v>
      </c>
      <c r="M26">
        <f t="shared" si="1"/>
        <v>0</v>
      </c>
      <c r="N26">
        <f t="shared" si="3"/>
        <v>0</v>
      </c>
    </row>
    <row r="27" spans="1:14">
      <c r="A27" s="22"/>
      <c r="B27" s="16"/>
      <c r="C27" s="16"/>
      <c r="D27" s="2">
        <f t="shared" si="2"/>
        <v>-3</v>
      </c>
      <c r="E27" s="2">
        <f t="shared" si="2"/>
        <v>-3</v>
      </c>
      <c r="F27" s="12">
        <f t="shared" si="0"/>
        <v>0</v>
      </c>
      <c r="G27" s="2">
        <v>257</v>
      </c>
      <c r="H27" s="2">
        <v>2</v>
      </c>
      <c r="M27">
        <f t="shared" si="1"/>
        <v>0</v>
      </c>
      <c r="N27">
        <f t="shared" si="3"/>
        <v>0</v>
      </c>
    </row>
    <row r="28" spans="1:14">
      <c r="A28" s="20"/>
      <c r="B28" s="2"/>
      <c r="C28" s="2"/>
      <c r="D28" s="2">
        <f t="shared" ref="D28:D30" si="4">A28-3</f>
        <v>-3</v>
      </c>
      <c r="E28" s="2">
        <f t="shared" ref="E28:E30" si="5">B28-3</f>
        <v>-3</v>
      </c>
      <c r="F28" s="12">
        <f t="shared" ref="F28:F30" si="6">C28</f>
        <v>0</v>
      </c>
      <c r="G28" s="2">
        <v>214</v>
      </c>
      <c r="H28" s="2">
        <v>4</v>
      </c>
      <c r="M28">
        <f>SUM(M8:M27)</f>
        <v>1.066527</v>
      </c>
      <c r="N28">
        <f>SUM(N8:N27)</f>
        <v>8.9640000000000004</v>
      </c>
    </row>
    <row r="29" spans="1:14">
      <c r="A29" s="20"/>
      <c r="B29" s="2"/>
      <c r="C29" s="2"/>
      <c r="D29" s="2">
        <f t="shared" si="4"/>
        <v>-3</v>
      </c>
      <c r="E29" s="2">
        <f t="shared" si="5"/>
        <v>-3</v>
      </c>
      <c r="F29" s="12">
        <f t="shared" si="6"/>
        <v>0</v>
      </c>
      <c r="G29" s="2">
        <v>149</v>
      </c>
      <c r="H29" s="2">
        <v>2</v>
      </c>
    </row>
    <row r="30" spans="1:14">
      <c r="A30" s="20"/>
      <c r="B30" s="2"/>
      <c r="C30" s="2"/>
      <c r="D30" s="2">
        <f t="shared" si="4"/>
        <v>-3</v>
      </c>
      <c r="E30" s="2">
        <f t="shared" si="5"/>
        <v>-3</v>
      </c>
      <c r="F30" s="12">
        <f t="shared" si="6"/>
        <v>0</v>
      </c>
      <c r="G30" s="2">
        <v>147</v>
      </c>
      <c r="H30" s="2">
        <v>2</v>
      </c>
    </row>
    <row r="31" spans="1:14">
      <c r="G31" s="2">
        <v>117</v>
      </c>
      <c r="H31" s="2">
        <v>2</v>
      </c>
    </row>
    <row r="32" spans="1:14">
      <c r="G32" s="2">
        <v>85</v>
      </c>
      <c r="H32" s="2">
        <v>2</v>
      </c>
    </row>
    <row r="33" spans="7:8">
      <c r="G33" s="2">
        <v>70</v>
      </c>
      <c r="H33" s="2">
        <v>2</v>
      </c>
    </row>
    <row r="34" spans="7:8">
      <c r="G34" s="2">
        <v>60</v>
      </c>
      <c r="H34" s="2">
        <v>4</v>
      </c>
    </row>
    <row r="35" spans="7:8">
      <c r="G35" s="2">
        <v>50</v>
      </c>
      <c r="H35" s="2">
        <v>4</v>
      </c>
    </row>
    <row r="36" spans="7:8">
      <c r="G36">
        <v>0</v>
      </c>
      <c r="H36">
        <v>0</v>
      </c>
    </row>
  </sheetData>
  <sortState ref="G8:H18">
    <sortCondition descending="1" ref="G8"/>
  </sortState>
  <mergeCells count="6">
    <mergeCell ref="A4:F4"/>
    <mergeCell ref="A5:B5"/>
    <mergeCell ref="E5:F5"/>
    <mergeCell ref="B6:F6"/>
    <mergeCell ref="A7:C7"/>
    <mergeCell ref="D7:F7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38"/>
  <sheetViews>
    <sheetView topLeftCell="A4" zoomScale="90" zoomScaleNormal="90" workbookViewId="0">
      <selection activeCell="D13" sqref="D8:F13"/>
    </sheetView>
  </sheetViews>
  <sheetFormatPr defaultRowHeight="15"/>
  <sheetData>
    <row r="1" spans="1:11">
      <c r="A1" s="1" t="s">
        <v>0</v>
      </c>
      <c r="B1">
        <f>'Бланк заказа'!B3</f>
        <v>0</v>
      </c>
      <c r="D1" t="s">
        <v>13</v>
      </c>
      <c r="E1">
        <f>'Бланк заказа'!E5</f>
        <v>0</v>
      </c>
    </row>
    <row r="2" spans="1:11">
      <c r="A2" s="1" t="s">
        <v>1</v>
      </c>
      <c r="B2" s="8">
        <f>'Бланк заказа'!B5</f>
        <v>0</v>
      </c>
    </row>
    <row r="4" spans="1:11">
      <c r="A4" s="89" t="s">
        <v>9</v>
      </c>
      <c r="B4" s="89"/>
      <c r="C4" s="89"/>
      <c r="D4" s="89"/>
      <c r="E4" s="89"/>
      <c r="F4" s="89"/>
    </row>
    <row r="5" spans="1:11">
      <c r="A5" s="90" t="s">
        <v>5</v>
      </c>
      <c r="B5" s="90"/>
      <c r="C5" s="2"/>
      <c r="D5" s="2"/>
      <c r="E5" s="89"/>
      <c r="F5" s="89"/>
    </row>
    <row r="6" spans="1:11">
      <c r="A6" s="3" t="s">
        <v>6</v>
      </c>
      <c r="B6" s="95"/>
      <c r="C6" s="96"/>
      <c r="D6" s="96"/>
      <c r="E6" s="96"/>
      <c r="F6" s="97"/>
    </row>
    <row r="7" spans="1:11">
      <c r="A7" s="90" t="s">
        <v>7</v>
      </c>
      <c r="B7" s="90"/>
      <c r="C7" s="90"/>
      <c r="D7" s="90" t="s">
        <v>8</v>
      </c>
      <c r="E7" s="94"/>
      <c r="F7" s="94"/>
    </row>
    <row r="8" spans="1:11">
      <c r="A8" s="16">
        <v>717</v>
      </c>
      <c r="B8" s="16">
        <v>347</v>
      </c>
      <c r="C8" s="16">
        <v>2</v>
      </c>
      <c r="D8" s="2">
        <f>A8-4</f>
        <v>713</v>
      </c>
      <c r="E8" s="2">
        <f>B8-4</f>
        <v>343</v>
      </c>
      <c r="F8" s="2">
        <f>C8</f>
        <v>2</v>
      </c>
      <c r="I8" s="2">
        <f>D8</f>
        <v>713</v>
      </c>
      <c r="J8" s="2">
        <f>E8</f>
        <v>343</v>
      </c>
      <c r="K8" s="2">
        <f>F8</f>
        <v>2</v>
      </c>
    </row>
    <row r="9" spans="1:11">
      <c r="A9" s="16">
        <v>717</v>
      </c>
      <c r="B9" s="16">
        <v>356</v>
      </c>
      <c r="C9" s="16">
        <v>1</v>
      </c>
      <c r="D9" s="2">
        <f t="shared" ref="D9:E27" si="0">A9-4</f>
        <v>713</v>
      </c>
      <c r="E9" s="2">
        <f t="shared" si="0"/>
        <v>352</v>
      </c>
      <c r="F9" s="2">
        <f t="shared" ref="F9:F27" si="1">C9</f>
        <v>1</v>
      </c>
      <c r="I9" s="2">
        <f t="shared" ref="I9:I31" si="2">D9</f>
        <v>713</v>
      </c>
      <c r="J9" s="2">
        <f t="shared" ref="J9:J31" si="3">E9</f>
        <v>352</v>
      </c>
      <c r="K9" s="2">
        <f t="shared" ref="K9:K28" si="4">F9</f>
        <v>1</v>
      </c>
    </row>
    <row r="10" spans="1:11">
      <c r="A10" s="22">
        <v>717</v>
      </c>
      <c r="B10" s="16">
        <v>236</v>
      </c>
      <c r="C10" s="16">
        <v>1</v>
      </c>
      <c r="D10" s="2">
        <f t="shared" si="0"/>
        <v>713</v>
      </c>
      <c r="E10" s="2">
        <f t="shared" si="0"/>
        <v>232</v>
      </c>
      <c r="F10" s="2">
        <f t="shared" si="1"/>
        <v>1</v>
      </c>
      <c r="I10" s="2">
        <f t="shared" si="2"/>
        <v>713</v>
      </c>
      <c r="J10" s="2">
        <f t="shared" si="3"/>
        <v>232</v>
      </c>
      <c r="K10" s="2">
        <f t="shared" si="4"/>
        <v>1</v>
      </c>
    </row>
    <row r="11" spans="1:11">
      <c r="A11" s="2">
        <v>296</v>
      </c>
      <c r="B11" s="2">
        <v>496</v>
      </c>
      <c r="C11" s="2">
        <v>2</v>
      </c>
      <c r="D11" s="2">
        <f t="shared" si="0"/>
        <v>292</v>
      </c>
      <c r="E11" s="2">
        <f t="shared" si="0"/>
        <v>492</v>
      </c>
      <c r="F11" s="2">
        <f t="shared" si="1"/>
        <v>2</v>
      </c>
      <c r="I11" s="2">
        <f t="shared" si="2"/>
        <v>292</v>
      </c>
      <c r="J11" s="2">
        <f t="shared" si="3"/>
        <v>492</v>
      </c>
      <c r="K11" s="2">
        <f t="shared" si="4"/>
        <v>2</v>
      </c>
    </row>
    <row r="12" spans="1:11">
      <c r="A12" s="2">
        <v>717</v>
      </c>
      <c r="B12" s="2">
        <v>496</v>
      </c>
      <c r="C12" s="2">
        <v>1</v>
      </c>
      <c r="D12" s="2">
        <f t="shared" si="0"/>
        <v>713</v>
      </c>
      <c r="E12" s="2">
        <f t="shared" si="0"/>
        <v>492</v>
      </c>
      <c r="F12" s="2">
        <f t="shared" si="1"/>
        <v>1</v>
      </c>
      <c r="I12" s="2">
        <f t="shared" si="2"/>
        <v>713</v>
      </c>
      <c r="J12" s="2">
        <f t="shared" si="3"/>
        <v>492</v>
      </c>
      <c r="K12" s="2">
        <f t="shared" si="4"/>
        <v>1</v>
      </c>
    </row>
    <row r="13" spans="1:11">
      <c r="A13" s="2">
        <v>717</v>
      </c>
      <c r="B13" s="2">
        <v>100</v>
      </c>
      <c r="C13" s="2">
        <v>2</v>
      </c>
      <c r="D13" s="2">
        <f t="shared" si="0"/>
        <v>713</v>
      </c>
      <c r="E13" s="2">
        <f t="shared" si="0"/>
        <v>96</v>
      </c>
      <c r="F13" s="2">
        <f t="shared" si="1"/>
        <v>2</v>
      </c>
      <c r="I13" s="2">
        <f t="shared" si="2"/>
        <v>713</v>
      </c>
      <c r="J13" s="2">
        <f t="shared" si="3"/>
        <v>96</v>
      </c>
      <c r="K13" s="2">
        <f t="shared" si="4"/>
        <v>2</v>
      </c>
    </row>
    <row r="14" spans="1:11">
      <c r="A14" s="2">
        <v>717</v>
      </c>
      <c r="B14" s="2">
        <v>486</v>
      </c>
      <c r="C14" s="2">
        <v>1</v>
      </c>
      <c r="D14" s="2">
        <f t="shared" si="0"/>
        <v>713</v>
      </c>
      <c r="E14" s="2">
        <f t="shared" si="0"/>
        <v>482</v>
      </c>
      <c r="F14" s="2">
        <f t="shared" si="1"/>
        <v>1</v>
      </c>
      <c r="I14" s="2">
        <f t="shared" si="2"/>
        <v>713</v>
      </c>
      <c r="J14" s="2">
        <f t="shared" si="3"/>
        <v>482</v>
      </c>
      <c r="K14" s="2">
        <f t="shared" si="4"/>
        <v>1</v>
      </c>
    </row>
    <row r="15" spans="1:11">
      <c r="A15" s="21">
        <v>791</v>
      </c>
      <c r="B15" s="22">
        <v>255</v>
      </c>
      <c r="C15" s="16">
        <v>1</v>
      </c>
      <c r="D15" s="2">
        <f t="shared" si="0"/>
        <v>787</v>
      </c>
      <c r="E15" s="2">
        <f t="shared" si="0"/>
        <v>251</v>
      </c>
      <c r="F15" s="2">
        <f t="shared" si="1"/>
        <v>1</v>
      </c>
      <c r="I15" s="2">
        <f t="shared" si="2"/>
        <v>787</v>
      </c>
      <c r="J15" s="2">
        <f t="shared" si="3"/>
        <v>251</v>
      </c>
      <c r="K15" s="2">
        <f t="shared" si="4"/>
        <v>1</v>
      </c>
    </row>
    <row r="16" spans="1:11">
      <c r="A16" s="16">
        <v>791</v>
      </c>
      <c r="B16" s="16">
        <v>496</v>
      </c>
      <c r="C16" s="16">
        <v>2</v>
      </c>
      <c r="D16" s="2">
        <f t="shared" si="0"/>
        <v>787</v>
      </c>
      <c r="E16" s="2">
        <f t="shared" si="0"/>
        <v>492</v>
      </c>
      <c r="F16" s="2">
        <f t="shared" si="1"/>
        <v>2</v>
      </c>
      <c r="I16" s="2">
        <f t="shared" si="2"/>
        <v>787</v>
      </c>
      <c r="J16" s="2">
        <f t="shared" si="3"/>
        <v>492</v>
      </c>
      <c r="K16" s="2">
        <f t="shared" si="4"/>
        <v>2</v>
      </c>
    </row>
    <row r="17" spans="1:11">
      <c r="A17" s="16">
        <v>718</v>
      </c>
      <c r="B17" s="16">
        <v>82</v>
      </c>
      <c r="C17" s="16">
        <v>1</v>
      </c>
      <c r="D17" s="2">
        <f t="shared" si="0"/>
        <v>714</v>
      </c>
      <c r="E17" s="2">
        <f t="shared" si="0"/>
        <v>78</v>
      </c>
      <c r="F17" s="2">
        <f t="shared" si="1"/>
        <v>1</v>
      </c>
      <c r="I17" s="2">
        <f t="shared" si="2"/>
        <v>714</v>
      </c>
      <c r="J17" s="2">
        <f t="shared" si="3"/>
        <v>78</v>
      </c>
      <c r="K17" s="2">
        <f t="shared" si="4"/>
        <v>1</v>
      </c>
    </row>
    <row r="18" spans="1:11">
      <c r="A18" s="16">
        <v>718</v>
      </c>
      <c r="B18" s="16">
        <v>502</v>
      </c>
      <c r="C18" s="16">
        <v>1</v>
      </c>
      <c r="D18" s="2">
        <f t="shared" si="0"/>
        <v>714</v>
      </c>
      <c r="E18" s="2">
        <f t="shared" si="0"/>
        <v>498</v>
      </c>
      <c r="F18" s="2">
        <f t="shared" si="1"/>
        <v>1</v>
      </c>
      <c r="I18" s="2">
        <f t="shared" si="2"/>
        <v>714</v>
      </c>
      <c r="J18" s="2">
        <f t="shared" si="3"/>
        <v>498</v>
      </c>
      <c r="K18" s="2">
        <f t="shared" si="4"/>
        <v>1</v>
      </c>
    </row>
    <row r="19" spans="1:11">
      <c r="A19" s="22">
        <v>718</v>
      </c>
      <c r="B19" s="16">
        <v>446</v>
      </c>
      <c r="C19" s="16">
        <v>1</v>
      </c>
      <c r="D19" s="2">
        <f t="shared" si="0"/>
        <v>714</v>
      </c>
      <c r="E19" s="2">
        <f t="shared" si="0"/>
        <v>442</v>
      </c>
      <c r="F19" s="2">
        <f t="shared" si="1"/>
        <v>1</v>
      </c>
      <c r="I19" s="2">
        <f t="shared" si="2"/>
        <v>714</v>
      </c>
      <c r="J19" s="2">
        <f t="shared" si="3"/>
        <v>442</v>
      </c>
      <c r="K19" s="2">
        <f t="shared" si="4"/>
        <v>1</v>
      </c>
    </row>
    <row r="20" spans="1:11">
      <c r="A20" s="2">
        <v>718</v>
      </c>
      <c r="B20" s="2">
        <v>338</v>
      </c>
      <c r="C20" s="2">
        <v>2</v>
      </c>
      <c r="D20" s="2">
        <f t="shared" si="0"/>
        <v>714</v>
      </c>
      <c r="E20" s="2">
        <f t="shared" si="0"/>
        <v>334</v>
      </c>
      <c r="F20" s="2">
        <f t="shared" si="1"/>
        <v>2</v>
      </c>
      <c r="I20" s="2">
        <f t="shared" si="2"/>
        <v>714</v>
      </c>
      <c r="J20" s="2">
        <f t="shared" si="3"/>
        <v>334</v>
      </c>
      <c r="K20" s="2">
        <f t="shared" si="4"/>
        <v>2</v>
      </c>
    </row>
    <row r="21" spans="1:11">
      <c r="A21" s="2">
        <v>718</v>
      </c>
      <c r="B21" s="2">
        <v>130</v>
      </c>
      <c r="C21" s="2">
        <v>1</v>
      </c>
      <c r="D21" s="2">
        <f t="shared" si="0"/>
        <v>714</v>
      </c>
      <c r="E21" s="2">
        <f t="shared" si="0"/>
        <v>126</v>
      </c>
      <c r="F21" s="2">
        <f t="shared" si="1"/>
        <v>1</v>
      </c>
      <c r="I21" s="2">
        <f t="shared" si="2"/>
        <v>714</v>
      </c>
      <c r="J21" s="2">
        <f t="shared" si="3"/>
        <v>126</v>
      </c>
      <c r="K21" s="2">
        <f t="shared" si="4"/>
        <v>1</v>
      </c>
    </row>
    <row r="22" spans="1:11">
      <c r="A22" s="2">
        <v>358</v>
      </c>
      <c r="B22" s="2">
        <v>498</v>
      </c>
      <c r="C22" s="2">
        <v>1</v>
      </c>
      <c r="D22" s="2">
        <f t="shared" si="0"/>
        <v>354</v>
      </c>
      <c r="E22" s="2">
        <f t="shared" si="0"/>
        <v>494</v>
      </c>
      <c r="F22" s="2">
        <f t="shared" si="1"/>
        <v>1</v>
      </c>
      <c r="I22" s="2">
        <f t="shared" si="2"/>
        <v>354</v>
      </c>
      <c r="J22" s="2">
        <f t="shared" si="3"/>
        <v>494</v>
      </c>
      <c r="K22" s="2">
        <f t="shared" si="4"/>
        <v>1</v>
      </c>
    </row>
    <row r="23" spans="1:11">
      <c r="A23" s="16">
        <v>358</v>
      </c>
      <c r="B23" s="16">
        <v>598</v>
      </c>
      <c r="C23" s="16">
        <v>2</v>
      </c>
      <c r="D23" s="2">
        <f t="shared" si="0"/>
        <v>354</v>
      </c>
      <c r="E23" s="2">
        <f t="shared" si="0"/>
        <v>594</v>
      </c>
      <c r="F23" s="2">
        <f t="shared" si="1"/>
        <v>2</v>
      </c>
      <c r="I23" s="2">
        <f t="shared" si="2"/>
        <v>354</v>
      </c>
      <c r="J23" s="2">
        <f t="shared" si="3"/>
        <v>594</v>
      </c>
      <c r="K23" s="2">
        <f t="shared" si="4"/>
        <v>2</v>
      </c>
    </row>
    <row r="24" spans="1:11">
      <c r="A24" s="16">
        <v>300</v>
      </c>
      <c r="B24" s="16">
        <v>50</v>
      </c>
      <c r="C24" s="16">
        <v>1</v>
      </c>
      <c r="D24" s="2">
        <f t="shared" si="0"/>
        <v>296</v>
      </c>
      <c r="E24" s="2">
        <f t="shared" si="0"/>
        <v>46</v>
      </c>
      <c r="F24" s="2">
        <f t="shared" si="1"/>
        <v>1</v>
      </c>
      <c r="I24" s="2">
        <f t="shared" si="2"/>
        <v>296</v>
      </c>
      <c r="J24" s="2">
        <f t="shared" si="3"/>
        <v>46</v>
      </c>
      <c r="K24" s="2">
        <f t="shared" si="4"/>
        <v>1</v>
      </c>
    </row>
    <row r="25" spans="1:11">
      <c r="A25" s="21">
        <v>298</v>
      </c>
      <c r="B25" s="22">
        <v>798</v>
      </c>
      <c r="C25" s="16">
        <v>1</v>
      </c>
      <c r="D25" s="2">
        <f t="shared" si="0"/>
        <v>294</v>
      </c>
      <c r="E25" s="2">
        <f t="shared" si="0"/>
        <v>794</v>
      </c>
      <c r="F25" s="2">
        <f t="shared" si="1"/>
        <v>1</v>
      </c>
      <c r="I25" s="2">
        <f t="shared" si="2"/>
        <v>294</v>
      </c>
      <c r="J25" s="2">
        <f t="shared" si="3"/>
        <v>794</v>
      </c>
      <c r="K25" s="2">
        <f t="shared" si="4"/>
        <v>1</v>
      </c>
    </row>
    <row r="26" spans="1:11">
      <c r="A26" s="22">
        <v>298</v>
      </c>
      <c r="B26" s="16">
        <v>1268</v>
      </c>
      <c r="C26" s="16">
        <v>1</v>
      </c>
      <c r="D26" s="2">
        <f t="shared" si="0"/>
        <v>294</v>
      </c>
      <c r="E26" s="2">
        <f t="shared" si="0"/>
        <v>1264</v>
      </c>
      <c r="F26" s="2">
        <f t="shared" si="1"/>
        <v>1</v>
      </c>
      <c r="I26" s="2">
        <f t="shared" si="2"/>
        <v>294</v>
      </c>
      <c r="J26" s="2">
        <f t="shared" si="3"/>
        <v>1264</v>
      </c>
      <c r="K26" s="2">
        <f t="shared" si="4"/>
        <v>1</v>
      </c>
    </row>
    <row r="27" spans="1:11">
      <c r="A27" s="22">
        <v>298</v>
      </c>
      <c r="B27" s="16">
        <v>757</v>
      </c>
      <c r="C27" s="16">
        <v>1</v>
      </c>
      <c r="D27" s="2">
        <f t="shared" si="0"/>
        <v>294</v>
      </c>
      <c r="E27" s="2">
        <f t="shared" si="0"/>
        <v>753</v>
      </c>
      <c r="F27" s="2">
        <f t="shared" si="1"/>
        <v>1</v>
      </c>
      <c r="I27" s="2">
        <f t="shared" si="2"/>
        <v>294</v>
      </c>
      <c r="J27" s="2">
        <f t="shared" si="3"/>
        <v>753</v>
      </c>
      <c r="K27" s="2">
        <f t="shared" si="4"/>
        <v>1</v>
      </c>
    </row>
    <row r="28" spans="1:11">
      <c r="A28" s="22">
        <v>283</v>
      </c>
      <c r="B28" s="16">
        <v>798</v>
      </c>
      <c r="C28" s="16">
        <v>2</v>
      </c>
      <c r="D28" s="2">
        <f t="shared" ref="D28:D38" si="5">A28-4</f>
        <v>279</v>
      </c>
      <c r="E28" s="2">
        <f t="shared" ref="E28:E38" si="6">B28-4</f>
        <v>794</v>
      </c>
      <c r="F28" s="2">
        <f t="shared" ref="F28:F38" si="7">C28</f>
        <v>2</v>
      </c>
      <c r="I28" s="2">
        <f t="shared" si="2"/>
        <v>279</v>
      </c>
      <c r="J28" s="2">
        <f t="shared" si="3"/>
        <v>794</v>
      </c>
      <c r="K28" s="2">
        <f t="shared" si="4"/>
        <v>2</v>
      </c>
    </row>
    <row r="29" spans="1:11">
      <c r="A29" s="22">
        <v>278</v>
      </c>
      <c r="B29" s="16">
        <v>618</v>
      </c>
      <c r="C29" s="16">
        <v>1</v>
      </c>
      <c r="D29" s="2">
        <f t="shared" si="5"/>
        <v>274</v>
      </c>
      <c r="E29" s="2">
        <f t="shared" si="6"/>
        <v>614</v>
      </c>
      <c r="F29" s="2">
        <f t="shared" si="7"/>
        <v>1</v>
      </c>
      <c r="I29" s="2">
        <f t="shared" si="2"/>
        <v>274</v>
      </c>
      <c r="J29" s="2">
        <f t="shared" si="3"/>
        <v>614</v>
      </c>
    </row>
    <row r="30" spans="1:11">
      <c r="A30" s="20">
        <v>178</v>
      </c>
      <c r="B30" s="2">
        <v>498</v>
      </c>
      <c r="C30" s="2">
        <v>2</v>
      </c>
      <c r="D30" s="2">
        <f t="shared" si="5"/>
        <v>174</v>
      </c>
      <c r="E30" s="2">
        <f t="shared" si="6"/>
        <v>494</v>
      </c>
      <c r="F30" s="2">
        <f t="shared" si="7"/>
        <v>2</v>
      </c>
      <c r="I30" s="2">
        <f t="shared" si="2"/>
        <v>174</v>
      </c>
      <c r="J30" s="2">
        <f t="shared" si="3"/>
        <v>494</v>
      </c>
    </row>
    <row r="31" spans="1:11">
      <c r="A31" s="22">
        <v>123</v>
      </c>
      <c r="B31" s="16">
        <v>598</v>
      </c>
      <c r="C31" s="16">
        <v>1</v>
      </c>
      <c r="D31" s="2">
        <f t="shared" si="5"/>
        <v>119</v>
      </c>
      <c r="E31" s="2">
        <f t="shared" si="6"/>
        <v>594</v>
      </c>
      <c r="F31" s="2">
        <f t="shared" si="7"/>
        <v>1</v>
      </c>
      <c r="I31" s="2">
        <f t="shared" si="2"/>
        <v>119</v>
      </c>
      <c r="J31" s="2">
        <f t="shared" si="3"/>
        <v>594</v>
      </c>
    </row>
    <row r="32" spans="1:11">
      <c r="A32" s="22">
        <v>718</v>
      </c>
      <c r="B32" s="16">
        <v>358</v>
      </c>
      <c r="C32" s="16">
        <v>2</v>
      </c>
      <c r="D32" s="2">
        <f t="shared" si="5"/>
        <v>714</v>
      </c>
      <c r="E32" s="2">
        <f t="shared" si="6"/>
        <v>354</v>
      </c>
      <c r="F32" s="2">
        <f t="shared" si="7"/>
        <v>2</v>
      </c>
    </row>
    <row r="33" spans="1:6">
      <c r="A33" s="22">
        <v>78</v>
      </c>
      <c r="B33" s="16">
        <v>548</v>
      </c>
      <c r="C33" s="16">
        <v>2</v>
      </c>
      <c r="D33" s="2">
        <f t="shared" si="5"/>
        <v>74</v>
      </c>
      <c r="E33" s="2">
        <f t="shared" si="6"/>
        <v>544</v>
      </c>
      <c r="F33" s="2">
        <f t="shared" si="7"/>
        <v>2</v>
      </c>
    </row>
    <row r="34" spans="1:6">
      <c r="A34" s="2">
        <f>'Бланк заказа'!B36</f>
        <v>0</v>
      </c>
      <c r="B34" s="2">
        <f>'Бланк заказа'!C36</f>
        <v>0</v>
      </c>
      <c r="C34" s="2">
        <f>'Бланк заказа'!D36</f>
        <v>0</v>
      </c>
      <c r="D34" s="2">
        <f t="shared" si="5"/>
        <v>-4</v>
      </c>
      <c r="E34" s="2">
        <f t="shared" si="6"/>
        <v>-4</v>
      </c>
      <c r="F34" s="2">
        <f t="shared" si="7"/>
        <v>0</v>
      </c>
    </row>
    <row r="35" spans="1:6">
      <c r="A35" s="2">
        <f>'Бланк заказа'!B37</f>
        <v>0</v>
      </c>
      <c r="B35" s="2">
        <f>'Бланк заказа'!C37</f>
        <v>0</v>
      </c>
      <c r="C35" s="2">
        <f>'Бланк заказа'!D37</f>
        <v>0</v>
      </c>
      <c r="D35" s="2">
        <f t="shared" si="5"/>
        <v>-4</v>
      </c>
      <c r="E35" s="2">
        <f t="shared" si="6"/>
        <v>-4</v>
      </c>
      <c r="F35" s="2">
        <f t="shared" si="7"/>
        <v>0</v>
      </c>
    </row>
    <row r="36" spans="1:6">
      <c r="A36" s="2">
        <f>'Бланк заказа'!B38</f>
        <v>0</v>
      </c>
      <c r="B36" s="2">
        <f>'Бланк заказа'!C38</f>
        <v>0</v>
      </c>
      <c r="C36" s="2">
        <f>'Бланк заказа'!D38</f>
        <v>0</v>
      </c>
      <c r="D36" s="2">
        <f t="shared" si="5"/>
        <v>-4</v>
      </c>
      <c r="E36" s="2">
        <f t="shared" si="6"/>
        <v>-4</v>
      </c>
      <c r="F36" s="2">
        <f t="shared" si="7"/>
        <v>0</v>
      </c>
    </row>
    <row r="37" spans="1:6">
      <c r="A37" s="2">
        <f>'Бланк заказа'!B39</f>
        <v>0</v>
      </c>
      <c r="B37" s="2">
        <f>'Бланк заказа'!C39</f>
        <v>0</v>
      </c>
      <c r="C37" s="2">
        <f>'Бланк заказа'!D39</f>
        <v>0</v>
      </c>
      <c r="D37" s="2">
        <f t="shared" si="5"/>
        <v>-4</v>
      </c>
      <c r="E37" s="2">
        <f t="shared" si="6"/>
        <v>-4</v>
      </c>
      <c r="F37" s="2">
        <f t="shared" si="7"/>
        <v>0</v>
      </c>
    </row>
    <row r="38" spans="1:6">
      <c r="A38" s="2">
        <f>'Бланк заказа'!B40</f>
        <v>0</v>
      </c>
      <c r="B38" s="2">
        <f>'Бланк заказа'!C40</f>
        <v>0</v>
      </c>
      <c r="C38" s="2">
        <f>'Бланк заказа'!D40</f>
        <v>0</v>
      </c>
      <c r="D38" s="2">
        <f t="shared" si="5"/>
        <v>-4</v>
      </c>
      <c r="E38" s="2">
        <f t="shared" si="6"/>
        <v>-4</v>
      </c>
      <c r="F38" s="2">
        <f t="shared" si="7"/>
        <v>0</v>
      </c>
    </row>
  </sheetData>
  <mergeCells count="6">
    <mergeCell ref="A4:F4"/>
    <mergeCell ref="A5:B5"/>
    <mergeCell ref="E5:F5"/>
    <mergeCell ref="B6:F6"/>
    <mergeCell ref="A7:C7"/>
    <mergeCell ref="D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G27"/>
  <sheetViews>
    <sheetView workbookViewId="0">
      <selection activeCell="A4" sqref="A4:G9"/>
    </sheetView>
  </sheetViews>
  <sheetFormatPr defaultRowHeight="15"/>
  <cols>
    <col min="7" max="7" width="9.85546875" customWidth="1"/>
  </cols>
  <sheetData>
    <row r="1" spans="1:7">
      <c r="A1" s="1" t="s">
        <v>0</v>
      </c>
      <c r="B1">
        <f>'Бланк заказа'!B3</f>
        <v>0</v>
      </c>
      <c r="D1" t="s">
        <v>13</v>
      </c>
      <c r="E1">
        <v>655</v>
      </c>
    </row>
    <row r="2" spans="1:7">
      <c r="A2" s="1"/>
      <c r="B2" s="8" t="s">
        <v>14</v>
      </c>
    </row>
    <row r="4" spans="1:7">
      <c r="A4" s="89" t="s">
        <v>10</v>
      </c>
      <c r="B4" s="89"/>
      <c r="C4" s="89"/>
      <c r="D4" s="89"/>
      <c r="E4" s="89"/>
      <c r="F4" s="89"/>
      <c r="G4" s="1"/>
    </row>
    <row r="5" spans="1:7">
      <c r="A5" s="98" t="s">
        <v>12</v>
      </c>
      <c r="B5" s="99"/>
      <c r="C5" s="2" t="s">
        <v>55</v>
      </c>
      <c r="D5" s="2"/>
      <c r="E5" s="89" t="s">
        <v>54</v>
      </c>
      <c r="F5" s="89"/>
    </row>
    <row r="6" spans="1:7">
      <c r="A6" s="100" t="s">
        <v>11</v>
      </c>
      <c r="B6" s="101"/>
      <c r="C6" s="4"/>
      <c r="D6" s="17" t="s">
        <v>56</v>
      </c>
      <c r="E6" s="17"/>
      <c r="F6" s="18"/>
      <c r="G6" t="s">
        <v>53</v>
      </c>
    </row>
    <row r="7" spans="1:7">
      <c r="A7" s="90" t="s">
        <v>7</v>
      </c>
      <c r="B7" s="90"/>
      <c r="C7" s="90"/>
      <c r="D7" s="90" t="s">
        <v>17</v>
      </c>
      <c r="E7" s="94"/>
      <c r="F7" s="94"/>
      <c r="G7" s="2" t="s">
        <v>22</v>
      </c>
    </row>
    <row r="8" spans="1:7">
      <c r="A8" s="23">
        <v>576</v>
      </c>
      <c r="B8" s="24">
        <v>356</v>
      </c>
      <c r="C8" s="25">
        <v>2</v>
      </c>
      <c r="D8" s="2">
        <f>A8-6</f>
        <v>570</v>
      </c>
      <c r="E8" s="2">
        <f>B8-6</f>
        <v>350</v>
      </c>
      <c r="F8" s="2">
        <f>C8</f>
        <v>2</v>
      </c>
      <c r="G8" s="2">
        <v>8</v>
      </c>
    </row>
    <row r="9" spans="1:7">
      <c r="A9" s="2">
        <v>651</v>
      </c>
      <c r="B9" s="2">
        <v>356</v>
      </c>
      <c r="C9" s="2">
        <v>1</v>
      </c>
      <c r="D9" s="10">
        <f>1*A9-6</f>
        <v>645</v>
      </c>
      <c r="E9" s="10">
        <f>B9-6</f>
        <v>350</v>
      </c>
      <c r="F9" s="10">
        <f>C9</f>
        <v>1</v>
      </c>
      <c r="G9" s="2">
        <v>4</v>
      </c>
    </row>
    <row r="10" spans="1:7">
      <c r="A10" s="2">
        <v>356</v>
      </c>
      <c r="B10" s="2">
        <v>446</v>
      </c>
      <c r="C10" s="2">
        <v>1</v>
      </c>
      <c r="D10" s="2">
        <f t="shared" ref="D10:E27" si="0">A10-6</f>
        <v>350</v>
      </c>
      <c r="E10" s="2">
        <f t="shared" si="0"/>
        <v>440</v>
      </c>
      <c r="F10" s="2">
        <f t="shared" ref="F10:F27" si="1">C10</f>
        <v>1</v>
      </c>
      <c r="G10" s="2">
        <v>0</v>
      </c>
    </row>
    <row r="11" spans="1:7">
      <c r="A11" s="2">
        <v>396</v>
      </c>
      <c r="B11" s="2">
        <v>896</v>
      </c>
      <c r="C11" s="2">
        <v>1</v>
      </c>
      <c r="D11" s="2">
        <f t="shared" si="0"/>
        <v>390</v>
      </c>
      <c r="E11" s="2">
        <f t="shared" si="0"/>
        <v>890</v>
      </c>
      <c r="F11" s="2">
        <f t="shared" si="1"/>
        <v>1</v>
      </c>
      <c r="G11" s="2">
        <v>0</v>
      </c>
    </row>
    <row r="12" spans="1:7">
      <c r="A12" s="2">
        <f>'Бланк заказа'!G13</f>
        <v>0</v>
      </c>
      <c r="B12" s="2">
        <f>'Бланк заказа'!H13</f>
        <v>0</v>
      </c>
      <c r="C12" s="2">
        <f>'Бланк заказа'!I13</f>
        <v>0</v>
      </c>
      <c r="D12" s="2">
        <f t="shared" si="0"/>
        <v>-6</v>
      </c>
      <c r="E12" s="2">
        <f t="shared" si="0"/>
        <v>-6</v>
      </c>
      <c r="F12" s="2">
        <f t="shared" si="1"/>
        <v>0</v>
      </c>
      <c r="G12" s="2">
        <f>'Бланк заказа'!K13</f>
        <v>0</v>
      </c>
    </row>
    <row r="13" spans="1:7">
      <c r="A13" s="2">
        <f>'Бланк заказа'!G14</f>
        <v>0</v>
      </c>
      <c r="B13" s="2">
        <f>'Бланк заказа'!H14</f>
        <v>0</v>
      </c>
      <c r="C13" s="2">
        <f>'Бланк заказа'!I14</f>
        <v>0</v>
      </c>
      <c r="D13" s="2">
        <f t="shared" si="0"/>
        <v>-6</v>
      </c>
      <c r="E13" s="2">
        <f t="shared" si="0"/>
        <v>-6</v>
      </c>
      <c r="F13" s="2">
        <f t="shared" si="1"/>
        <v>0</v>
      </c>
      <c r="G13" s="2">
        <f>'Бланк заказа'!K14</f>
        <v>0</v>
      </c>
    </row>
    <row r="14" spans="1:7">
      <c r="A14" s="2">
        <f>'Бланк заказа'!G15</f>
        <v>0</v>
      </c>
      <c r="B14" s="2">
        <f>'Бланк заказа'!H15</f>
        <v>0</v>
      </c>
      <c r="C14" s="2">
        <f>'Бланк заказа'!I15</f>
        <v>0</v>
      </c>
      <c r="D14" s="2">
        <f t="shared" si="0"/>
        <v>-6</v>
      </c>
      <c r="E14" s="2">
        <f t="shared" si="0"/>
        <v>-6</v>
      </c>
      <c r="F14" s="2">
        <f t="shared" si="1"/>
        <v>0</v>
      </c>
      <c r="G14" s="2">
        <f>'Бланк заказа'!K15</f>
        <v>0</v>
      </c>
    </row>
    <row r="15" spans="1:7">
      <c r="A15" s="2">
        <f>'Бланк заказа'!G16</f>
        <v>0</v>
      </c>
      <c r="B15" s="2">
        <f>'Бланк заказа'!H16</f>
        <v>0</v>
      </c>
      <c r="C15" s="2">
        <f>'Бланк заказа'!I16</f>
        <v>0</v>
      </c>
      <c r="D15" s="2">
        <f t="shared" si="0"/>
        <v>-6</v>
      </c>
      <c r="E15" s="2">
        <f t="shared" si="0"/>
        <v>-6</v>
      </c>
      <c r="F15" s="2">
        <f t="shared" si="1"/>
        <v>0</v>
      </c>
      <c r="G15" s="2">
        <f>'Бланк заказа'!K16</f>
        <v>0</v>
      </c>
    </row>
    <row r="16" spans="1:7">
      <c r="A16" s="2">
        <f>'Бланк заказа'!G17</f>
        <v>0</v>
      </c>
      <c r="B16" s="2">
        <f>'Бланк заказа'!H17</f>
        <v>0</v>
      </c>
      <c r="C16" s="2">
        <f>'Бланк заказа'!I17</f>
        <v>0</v>
      </c>
      <c r="D16" s="2">
        <f t="shared" si="0"/>
        <v>-6</v>
      </c>
      <c r="E16" s="2">
        <f t="shared" si="0"/>
        <v>-6</v>
      </c>
      <c r="F16" s="2">
        <f t="shared" si="1"/>
        <v>0</v>
      </c>
      <c r="G16" s="2">
        <f>'Бланк заказа'!K17</f>
        <v>0</v>
      </c>
    </row>
    <row r="17" spans="1:7">
      <c r="A17" s="2">
        <f>'Бланк заказа'!G18</f>
        <v>0</v>
      </c>
      <c r="B17" s="2">
        <f>'Бланк заказа'!H18</f>
        <v>0</v>
      </c>
      <c r="C17" s="2">
        <f>'Бланк заказа'!I18</f>
        <v>0</v>
      </c>
      <c r="D17" s="2">
        <f t="shared" si="0"/>
        <v>-6</v>
      </c>
      <c r="E17" s="2">
        <f t="shared" si="0"/>
        <v>-6</v>
      </c>
      <c r="F17" s="2">
        <f t="shared" si="1"/>
        <v>0</v>
      </c>
      <c r="G17" s="2">
        <f>'Бланк заказа'!K18</f>
        <v>0</v>
      </c>
    </row>
    <row r="18" spans="1:7">
      <c r="A18" s="2">
        <f>'Бланк заказа'!G19</f>
        <v>0</v>
      </c>
      <c r="B18" s="2">
        <f>'Бланк заказа'!H19</f>
        <v>0</v>
      </c>
      <c r="C18" s="2">
        <f>'Бланк заказа'!I19</f>
        <v>0</v>
      </c>
      <c r="D18" s="2">
        <f t="shared" si="0"/>
        <v>-6</v>
      </c>
      <c r="E18" s="2">
        <f t="shared" si="0"/>
        <v>-6</v>
      </c>
      <c r="F18" s="2">
        <f t="shared" si="1"/>
        <v>0</v>
      </c>
      <c r="G18" s="2">
        <f>'Бланк заказа'!K19</f>
        <v>0</v>
      </c>
    </row>
    <row r="19" spans="1:7">
      <c r="A19" s="2">
        <f>'Бланк заказа'!G20</f>
        <v>0</v>
      </c>
      <c r="B19" s="2">
        <f>'Бланк заказа'!H20</f>
        <v>0</v>
      </c>
      <c r="C19" s="2">
        <f>'Бланк заказа'!I20</f>
        <v>0</v>
      </c>
      <c r="D19" s="2">
        <f t="shared" si="0"/>
        <v>-6</v>
      </c>
      <c r="E19" s="2">
        <f t="shared" si="0"/>
        <v>-6</v>
      </c>
      <c r="F19" s="2">
        <f t="shared" si="1"/>
        <v>0</v>
      </c>
      <c r="G19" s="2">
        <f>'Бланк заказа'!K20</f>
        <v>0</v>
      </c>
    </row>
    <row r="20" spans="1:7">
      <c r="A20" s="2">
        <f>'Бланк заказа'!G21</f>
        <v>0</v>
      </c>
      <c r="B20" s="2">
        <f>'Бланк заказа'!H21</f>
        <v>0</v>
      </c>
      <c r="C20" s="2">
        <f>'Бланк заказа'!I21</f>
        <v>0</v>
      </c>
      <c r="D20" s="2">
        <f t="shared" si="0"/>
        <v>-6</v>
      </c>
      <c r="E20" s="2">
        <f t="shared" si="0"/>
        <v>-6</v>
      </c>
      <c r="F20" s="2">
        <f t="shared" si="1"/>
        <v>0</v>
      </c>
      <c r="G20" s="2">
        <f>'Бланк заказа'!K21</f>
        <v>0</v>
      </c>
    </row>
    <row r="21" spans="1:7">
      <c r="A21" s="2">
        <f>'Бланк заказа'!G22</f>
        <v>0</v>
      </c>
      <c r="B21" s="2">
        <f>'Бланк заказа'!H22</f>
        <v>0</v>
      </c>
      <c r="C21" s="2">
        <f>'Бланк заказа'!I22</f>
        <v>0</v>
      </c>
      <c r="D21" s="2">
        <f t="shared" si="0"/>
        <v>-6</v>
      </c>
      <c r="E21" s="2">
        <f t="shared" si="0"/>
        <v>-6</v>
      </c>
      <c r="F21" s="2">
        <f t="shared" si="1"/>
        <v>0</v>
      </c>
      <c r="G21" s="2">
        <f>'Бланк заказа'!K22</f>
        <v>0</v>
      </c>
    </row>
    <row r="22" spans="1:7">
      <c r="A22" s="2">
        <f>'Бланк заказа'!G23</f>
        <v>0</v>
      </c>
      <c r="B22" s="2">
        <f>'Бланк заказа'!H23</f>
        <v>0</v>
      </c>
      <c r="C22" s="2">
        <f>'Бланк заказа'!I23</f>
        <v>0</v>
      </c>
      <c r="D22" s="2">
        <f t="shared" si="0"/>
        <v>-6</v>
      </c>
      <c r="E22" s="2">
        <f t="shared" si="0"/>
        <v>-6</v>
      </c>
      <c r="F22" s="2">
        <f t="shared" si="1"/>
        <v>0</v>
      </c>
      <c r="G22" s="2">
        <f>'Бланк заказа'!K23</f>
        <v>0</v>
      </c>
    </row>
    <row r="23" spans="1:7">
      <c r="A23" s="2">
        <f>'Бланк заказа'!G24</f>
        <v>0</v>
      </c>
      <c r="B23" s="2">
        <f>'Бланк заказа'!H24</f>
        <v>0</v>
      </c>
      <c r="C23" s="2">
        <f>'Бланк заказа'!I24</f>
        <v>0</v>
      </c>
      <c r="D23" s="2">
        <f t="shared" si="0"/>
        <v>-6</v>
      </c>
      <c r="E23" s="2">
        <f t="shared" si="0"/>
        <v>-6</v>
      </c>
      <c r="F23" s="2">
        <f t="shared" si="1"/>
        <v>0</v>
      </c>
      <c r="G23" s="2">
        <f>'Бланк заказа'!K24</f>
        <v>0</v>
      </c>
    </row>
    <row r="24" spans="1:7">
      <c r="A24" s="2">
        <f>'Бланк заказа'!G25</f>
        <v>0</v>
      </c>
      <c r="B24" s="2">
        <f>'Бланк заказа'!H25</f>
        <v>0</v>
      </c>
      <c r="C24" s="2">
        <f>'Бланк заказа'!I25</f>
        <v>0</v>
      </c>
      <c r="D24" s="2">
        <f t="shared" si="0"/>
        <v>-6</v>
      </c>
      <c r="E24" s="2">
        <f t="shared" si="0"/>
        <v>-6</v>
      </c>
      <c r="F24" s="2">
        <f t="shared" si="1"/>
        <v>0</v>
      </c>
      <c r="G24" s="2">
        <f>'Бланк заказа'!K25</f>
        <v>0</v>
      </c>
    </row>
    <row r="25" spans="1:7">
      <c r="A25" s="2">
        <f>'Бланк заказа'!G26</f>
        <v>0</v>
      </c>
      <c r="B25" s="2">
        <f>'Бланк заказа'!H26</f>
        <v>0</v>
      </c>
      <c r="C25" s="2">
        <f>'Бланк заказа'!I26</f>
        <v>0</v>
      </c>
      <c r="D25" s="2">
        <f t="shared" si="0"/>
        <v>-6</v>
      </c>
      <c r="E25" s="2">
        <f t="shared" si="0"/>
        <v>-6</v>
      </c>
      <c r="F25" s="2">
        <f t="shared" si="1"/>
        <v>0</v>
      </c>
      <c r="G25" s="2">
        <f>'Бланк заказа'!K26</f>
        <v>0</v>
      </c>
    </row>
    <row r="26" spans="1:7">
      <c r="A26" s="2">
        <f>'Бланк заказа'!G27</f>
        <v>0</v>
      </c>
      <c r="B26" s="2">
        <f>'Бланк заказа'!H27</f>
        <v>0</v>
      </c>
      <c r="C26" s="2">
        <f>'Бланк заказа'!I27</f>
        <v>0</v>
      </c>
      <c r="D26" s="2">
        <f t="shared" si="0"/>
        <v>-6</v>
      </c>
      <c r="E26" s="2">
        <f t="shared" si="0"/>
        <v>-6</v>
      </c>
      <c r="F26" s="2">
        <f t="shared" si="1"/>
        <v>0</v>
      </c>
      <c r="G26" s="2">
        <f>'Бланк заказа'!K27</f>
        <v>0</v>
      </c>
    </row>
    <row r="27" spans="1:7">
      <c r="A27" s="2">
        <f>'Бланк заказа'!G28</f>
        <v>0</v>
      </c>
      <c r="B27" s="2">
        <f>'Бланк заказа'!H28</f>
        <v>0</v>
      </c>
      <c r="C27" s="2">
        <f>'Бланк заказа'!I28</f>
        <v>0</v>
      </c>
      <c r="D27" s="2">
        <f t="shared" si="0"/>
        <v>-6</v>
      </c>
      <c r="E27" s="2">
        <f t="shared" si="0"/>
        <v>-6</v>
      </c>
      <c r="F27" s="2">
        <f t="shared" si="1"/>
        <v>0</v>
      </c>
      <c r="G27" s="2">
        <f>'Бланк заказа'!K28</f>
        <v>0</v>
      </c>
    </row>
  </sheetData>
  <mergeCells count="6">
    <mergeCell ref="A4:F4"/>
    <mergeCell ref="A5:B5"/>
    <mergeCell ref="E5:F5"/>
    <mergeCell ref="A7:C7"/>
    <mergeCell ref="D7:F7"/>
    <mergeCell ref="A6:B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12"/>
  <sheetViews>
    <sheetView workbookViewId="0">
      <selection sqref="A1:C7"/>
    </sheetView>
  </sheetViews>
  <sheetFormatPr defaultRowHeight="15"/>
  <sheetData>
    <row r="1" spans="1:8">
      <c r="A1" s="1" t="s">
        <v>0</v>
      </c>
      <c r="B1" t="s">
        <v>51</v>
      </c>
      <c r="E1" s="1" t="s">
        <v>0</v>
      </c>
      <c r="F1" t="s">
        <v>25</v>
      </c>
    </row>
    <row r="2" spans="1:8">
      <c r="A2" t="s">
        <v>13</v>
      </c>
      <c r="B2" t="s">
        <v>57</v>
      </c>
      <c r="E2" t="s">
        <v>13</v>
      </c>
      <c r="F2">
        <v>835</v>
      </c>
    </row>
    <row r="3" spans="1:8">
      <c r="A3" t="s">
        <v>1</v>
      </c>
      <c r="E3" t="s">
        <v>1</v>
      </c>
      <c r="F3">
        <v>5014</v>
      </c>
    </row>
    <row r="4" spans="1:8">
      <c r="A4" s="102" t="s">
        <v>21</v>
      </c>
      <c r="B4" s="103"/>
      <c r="C4" s="104"/>
      <c r="D4" s="14"/>
      <c r="E4" s="102" t="s">
        <v>21</v>
      </c>
      <c r="F4" s="103"/>
      <c r="G4" s="104"/>
    </row>
    <row r="5" spans="1:8">
      <c r="A5" s="90" t="s">
        <v>7</v>
      </c>
      <c r="B5" s="90"/>
      <c r="C5" s="90"/>
      <c r="D5" s="15"/>
      <c r="E5" s="90" t="s">
        <v>7</v>
      </c>
      <c r="F5" s="90"/>
      <c r="G5" s="90"/>
    </row>
    <row r="6" spans="1:8">
      <c r="A6" s="2">
        <v>716</v>
      </c>
      <c r="B6" s="2">
        <v>424</v>
      </c>
      <c r="C6" s="2">
        <v>1</v>
      </c>
      <c r="D6" s="26"/>
      <c r="E6" s="2">
        <v>717</v>
      </c>
      <c r="F6" s="2">
        <v>300</v>
      </c>
      <c r="G6" s="2">
        <v>3</v>
      </c>
      <c r="H6" t="s">
        <v>26</v>
      </c>
    </row>
    <row r="7" spans="1:8">
      <c r="A7" s="2">
        <v>716</v>
      </c>
      <c r="B7" s="2">
        <v>424</v>
      </c>
      <c r="C7" s="2">
        <v>1</v>
      </c>
      <c r="D7" s="13"/>
      <c r="E7" s="2">
        <v>717</v>
      </c>
      <c r="F7" s="2">
        <v>300</v>
      </c>
      <c r="G7" s="2">
        <v>1</v>
      </c>
    </row>
    <row r="8" spans="1:8">
      <c r="A8" s="2">
        <v>346</v>
      </c>
      <c r="B8" s="2">
        <v>424</v>
      </c>
      <c r="C8" s="2">
        <v>2</v>
      </c>
      <c r="E8" s="2">
        <v>1036</v>
      </c>
      <c r="F8" s="16">
        <v>300</v>
      </c>
      <c r="G8" s="2">
        <v>2</v>
      </c>
    </row>
    <row r="9" spans="1:8">
      <c r="A9" s="2">
        <v>346</v>
      </c>
      <c r="B9" s="2">
        <v>407</v>
      </c>
      <c r="C9" s="2">
        <v>1</v>
      </c>
      <c r="E9" s="2">
        <v>717</v>
      </c>
      <c r="F9" s="16">
        <v>300</v>
      </c>
      <c r="G9" s="2">
        <v>1</v>
      </c>
      <c r="H9" t="s">
        <v>27</v>
      </c>
    </row>
    <row r="10" spans="1:8">
      <c r="A10" s="2">
        <v>716</v>
      </c>
      <c r="B10" s="2">
        <v>424</v>
      </c>
      <c r="C10" s="2">
        <v>1</v>
      </c>
      <c r="E10" t="s">
        <v>28</v>
      </c>
    </row>
    <row r="11" spans="1:8">
      <c r="A11" s="2">
        <v>1473</v>
      </c>
      <c r="B11" s="2">
        <v>424</v>
      </c>
      <c r="C11" s="2">
        <v>1</v>
      </c>
    </row>
    <row r="12" spans="1:8">
      <c r="A12" s="16">
        <v>714</v>
      </c>
      <c r="B12" s="16">
        <v>424</v>
      </c>
      <c r="C12" s="16">
        <v>2</v>
      </c>
    </row>
  </sheetData>
  <mergeCells count="4">
    <mergeCell ref="A5:C5"/>
    <mergeCell ref="A4:C4"/>
    <mergeCell ref="E4:G4"/>
    <mergeCell ref="E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Бланк заказа</vt:lpstr>
      <vt:lpstr>алюминиевый профиль</vt:lpstr>
      <vt:lpstr>кромка</vt:lpstr>
      <vt:lpstr>рамка под стекло</vt:lpstr>
      <vt:lpstr>гнутый</vt:lpstr>
      <vt:lpstr>окантовка</vt:lpstr>
      <vt:lpstr>пластик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Азимут</dc:creator>
  <cp:lastModifiedBy>Азимут</cp:lastModifiedBy>
  <cp:lastPrinted>2018-03-07T07:51:48Z</cp:lastPrinted>
  <dcterms:created xsi:type="dcterms:W3CDTF">2014-03-24T07:57:56Z</dcterms:created>
  <dcterms:modified xsi:type="dcterms:W3CDTF">2018-03-11T11:04:23Z</dcterms:modified>
</cp:coreProperties>
</file>